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defaultThemeVersion="124226"/>
  <mc:AlternateContent xmlns:mc="http://schemas.openxmlformats.org/markup-compatibility/2006">
    <mc:Choice Requires="x15">
      <x15ac:absPath xmlns:x15ac="http://schemas.microsoft.com/office/spreadsheetml/2010/11/ac" url="C:\Users\lucasbarbosa\Desktop\Barra do Bugres\ORÇAMENTO\"/>
    </mc:Choice>
  </mc:AlternateContent>
  <xr:revisionPtr revIDLastSave="0" documentId="13_ncr:1_{7A260A67-D979-4827-8DA5-2AC5885EFD2A}" xr6:coauthVersionLast="47" xr6:coauthVersionMax="47" xr10:uidLastSave="{00000000-0000-0000-0000-000000000000}"/>
  <bookViews>
    <workbookView xWindow="-120" yWindow="-120" windowWidth="29040" windowHeight="15840" tabRatio="849" xr2:uid="{00000000-000D-0000-FFFF-FFFF00000000}"/>
  </bookViews>
  <sheets>
    <sheet name="RESUMO" sheetId="9" r:id="rId1"/>
    <sheet name="PLANILHA ORÇAMENTARIA" sheetId="7" r:id="rId2"/>
    <sheet name="BDI" sheetId="48" r:id="rId3"/>
    <sheet name="ENCARGOS SOCIAIS " sheetId="53" r:id="rId4"/>
    <sheet name="CRONOGRAMA" sheetId="8" r:id="rId5"/>
    <sheet name="CPUs" sheetId="50" r:id="rId6"/>
    <sheet name="MAPA  DE COMPOSIÇÃO" sheetId="51" r:id="rId7"/>
    <sheet name="MAPA DE COTAÇÃO" sheetId="52" r:id="rId8"/>
  </sheets>
  <externalReferences>
    <externalReference r:id="rId9"/>
    <externalReference r:id="rId10"/>
    <externalReference r:id="rId11"/>
    <externalReference r:id="rId12"/>
    <externalReference r:id="rId13"/>
  </externalReferences>
  <definedNames>
    <definedName name="_xlnm._FilterDatabase" localSheetId="5" hidden="1">CPUs!$A$1:$A$775</definedName>
    <definedName name="_xlnm._FilterDatabase" localSheetId="1" hidden="1">'PLANILHA ORÇAMENTARIA'!$C$1:$C$533</definedName>
    <definedName name="A" localSheetId="3">[1]ELÉTRICA!#REF!</definedName>
    <definedName name="A">[1]ELÉTRICA!#REF!</definedName>
    <definedName name="_xlnm.Print_Area" localSheetId="2">BDI!$A$1:$C$35</definedName>
    <definedName name="_xlnm.Print_Area" localSheetId="4">CRONOGRAMA!$A$1:$X$47</definedName>
    <definedName name="_xlnm.Print_Area" localSheetId="6">'MAPA  DE COMPOSIÇÃO'!$A$1:$C$4714</definedName>
    <definedName name="BDI">'[1]estimativa de custo IRMA DULCE'!$I$7</definedName>
    <definedName name="COMPOSICAO133" localSheetId="3">[1]ELÉTRICA!#REF!</definedName>
    <definedName name="COMPOSICAO133">[1]ELÉTRICA!#REF!</definedName>
    <definedName name="COMPOSICAOC138" localSheetId="3">[1]INFRA!#REF!</definedName>
    <definedName name="COMPOSICAOC138">[1]INFRA!#REF!</definedName>
    <definedName name="COMPOSICAOE131" localSheetId="3">[1]ELÉTRICA!#REF!</definedName>
    <definedName name="COMPOSICAOE131">[1]ELÉTRICA!#REF!</definedName>
    <definedName name="COMPOSICAOE132" localSheetId="3">[1]ELÉTRICA!#REF!</definedName>
    <definedName name="COMPOSICAOE132">[1]ELÉTRICA!#REF!</definedName>
    <definedName name="COMPOSICAOE133" localSheetId="3">[1]ELÉTRICA!#REF!</definedName>
    <definedName name="COMPOSICAOE133">[1]ELÉTRICA!#REF!</definedName>
    <definedName name="COMPOSICAOE134" localSheetId="3">[1]ELÉTRICA!#REF!</definedName>
    <definedName name="COMPOSICAOE134">[1]ELÉTRICA!#REF!</definedName>
    <definedName name="COMPOSICAOE136">[1]ELÉTRICA!$F$25</definedName>
    <definedName name="COMPOSICAOE137" localSheetId="3">[1]ELÉTRICA!#REF!</definedName>
    <definedName name="COMPOSICAOE137">[1]ELÉTRICA!#REF!</definedName>
    <definedName name="COMPOSICAOE139" localSheetId="3">[1]ELÉTRICA!#REF!</definedName>
    <definedName name="COMPOSICAOE139">[1]ELÉTRICA!#REF!</definedName>
    <definedName name="COMPOSICAOE140" localSheetId="3">[1]ELÉTRICA!#REF!</definedName>
    <definedName name="COMPOSICAOE140">[1]ELÉTRICA!#REF!</definedName>
    <definedName name="COMPOSICAOE141" localSheetId="3">[1]ELÉTRICA!#REF!</definedName>
    <definedName name="COMPOSICAOE141">[1]ELÉTRICA!#REF!</definedName>
    <definedName name="COMPOSICAOE142" localSheetId="3">[1]ELÉTRICA!#REF!</definedName>
    <definedName name="COMPOSICAOE142">[1]ELÉTRICA!#REF!</definedName>
    <definedName name="COMPOSICAOE143" localSheetId="3">[1]ELÉTRICA!#REF!</definedName>
    <definedName name="COMPOSICAOE143">[1]ELÉTRICA!#REF!</definedName>
    <definedName name="COMPOSICAOE144" localSheetId="3">[1]ELÉTRICA!#REF!</definedName>
    <definedName name="COMPOSICAOE144">[1]ELÉTRICA!#REF!</definedName>
    <definedName name="COMPOSICAOE145" localSheetId="3">[1]ELÉTRICA!#REF!</definedName>
    <definedName name="COMPOSICAOE145">[1]ELÉTRICA!#REF!</definedName>
    <definedName name="COMPOSICAOE146" localSheetId="3">[1]ELÉTRICA!#REF!</definedName>
    <definedName name="COMPOSICAOE146">[1]ELÉTRICA!#REF!</definedName>
    <definedName name="COMPOSICAOE147" localSheetId="3">[1]ELÉTRICA!#REF!</definedName>
    <definedName name="COMPOSICAOE147">[1]ELÉTRICA!#REF!</definedName>
    <definedName name="COMPOSICAOE148" localSheetId="3">[1]ELÉTRICA!#REF!</definedName>
    <definedName name="COMPOSICAOE148">[1]ELÉTRICA!#REF!</definedName>
    <definedName name="COMPOSICAOE149" localSheetId="3">[1]ELÉTRICA!#REF!</definedName>
    <definedName name="COMPOSICAOE149">[1]ELÉTRICA!#REF!</definedName>
    <definedName name="COMPOSICAOE150" localSheetId="3">[1]ELÉTRICA!#REF!</definedName>
    <definedName name="COMPOSICAOE150">[1]ELÉTRICA!#REF!</definedName>
    <definedName name="COMPOSICAOE151" localSheetId="3">[1]ELÉTRICA!#REF!</definedName>
    <definedName name="COMPOSICAOE151">[1]ELÉTRICA!#REF!</definedName>
    <definedName name="COMPOSICAOE152" localSheetId="3">[1]ELÉTRICA!#REF!</definedName>
    <definedName name="COMPOSICAOE152">[1]ELÉTRICA!#REF!</definedName>
    <definedName name="COMPOSICAOE154" localSheetId="3">[1]ELÉTRICA!#REF!</definedName>
    <definedName name="COMPOSICAOE154">[1]ELÉTRICA!#REF!</definedName>
    <definedName name="COMPOSICAOE19" localSheetId="3">#REF!</definedName>
    <definedName name="COMPOSICAOE19">#REF!</definedName>
    <definedName name="COMPOSICAOE20" localSheetId="3">#REF!</definedName>
    <definedName name="COMPOSICAOE20">#REF!</definedName>
    <definedName name="COMPOSICAOE21" localSheetId="3">#REF!</definedName>
    <definedName name="COMPOSICAOE21">#REF!</definedName>
    <definedName name="COMPOSICAOE22" localSheetId="3">#REF!</definedName>
    <definedName name="COMPOSICAOE22">#REF!</definedName>
    <definedName name="COMPOSICAOE23" localSheetId="3">#REF!</definedName>
    <definedName name="COMPOSICAOE23">#REF!</definedName>
    <definedName name="COMPOSICAOE24" localSheetId="3">#REF!</definedName>
    <definedName name="COMPOSICAOE24">#REF!</definedName>
    <definedName name="COMPOSICAOI1" localSheetId="3">#REF!</definedName>
    <definedName name="COMPOSICAOI1">#REF!</definedName>
    <definedName name="COMPOSICAOI10" localSheetId="3">#REF!</definedName>
    <definedName name="COMPOSICAOI10">#REF!</definedName>
    <definedName name="COMPOSICAOI100">[1]INFRA!$F$80</definedName>
    <definedName name="COMPOSICAOI101">[1]INFRA!$F$98</definedName>
    <definedName name="COMPOSICAOI102">[1]INFRA!$F$116</definedName>
    <definedName name="COMPOSICAOI103">[1]INFRA!$F$134</definedName>
    <definedName name="COMPOSICAOI104">[1]INFRA!$F$152</definedName>
    <definedName name="COMPOSICAOI105">[1]INFRA!$F$170</definedName>
    <definedName name="COMPOSICAOI106">[1]INFRA!$F$188</definedName>
    <definedName name="COMPOSICAOI107">[1]INFRA!$F$206</definedName>
    <definedName name="COMPOSICAOI108">[1]INFRA!$F$224</definedName>
    <definedName name="COMPOSICAOI109" localSheetId="3">[1]INFRA!#REF!</definedName>
    <definedName name="COMPOSICAOI109">[1]INFRA!#REF!</definedName>
    <definedName name="COMPOSICAOI11" localSheetId="3">#REF!</definedName>
    <definedName name="COMPOSICAOI11">#REF!</definedName>
    <definedName name="COMPOSICAOI110" localSheetId="3">[1]INFRA!#REF!</definedName>
    <definedName name="COMPOSICAOI110">[1]INFRA!#REF!</definedName>
    <definedName name="COMPOSICAOI111">[1]INFRA!$F$242</definedName>
    <definedName name="COMPOSICAOI112">[1]INFRA!$F$261</definedName>
    <definedName name="COMPOSICAOI113">[1]INFRA!$F$279</definedName>
    <definedName name="COMPOSICAOI114" localSheetId="3">[1]INFRA!#REF!</definedName>
    <definedName name="COMPOSICAOI114">[1]INFRA!#REF!</definedName>
    <definedName name="COMPOSICAOI115" localSheetId="3">[1]INFRA!#REF!</definedName>
    <definedName name="COMPOSICAOI115">[1]INFRA!#REF!</definedName>
    <definedName name="COMPOSICAOI116">[1]INFRA!$F$297</definedName>
    <definedName name="COMPOSICAOI117" localSheetId="3">[1]INFRA!#REF!</definedName>
    <definedName name="COMPOSICAOI117">[1]INFRA!#REF!</definedName>
    <definedName name="COMPOSICAOI118">[1]INFRA!$F$315</definedName>
    <definedName name="COMPOSICAOI119" localSheetId="3">[1]INFRA!#REF!</definedName>
    <definedName name="COMPOSICAOI119">[1]INFRA!#REF!</definedName>
    <definedName name="COMPOSICAOI12" localSheetId="3">#REF!</definedName>
    <definedName name="COMPOSICAOI12">#REF!</definedName>
    <definedName name="COMPOSICAOI120">[1]INFRA!$F$334</definedName>
    <definedName name="COMPOSICAOI121">[1]INFRA!$F$352</definedName>
    <definedName name="COMPOSICAOI122">[1]INFRA!$F$370</definedName>
    <definedName name="COMPOSICAOI123">[1]INFRA!$F$388</definedName>
    <definedName name="COMPOSICAOI124">[1]INFRA!$F$406</definedName>
    <definedName name="COMPOSICAOI125">[1]INFRA!$F$424</definedName>
    <definedName name="COMPOSICAOI126">[1]INFRA!$F$442</definedName>
    <definedName name="COMPOSICAOI127">[1]INFRA!$F$460</definedName>
    <definedName name="COMPOSICAOI128">[1]INFRA!$F$478</definedName>
    <definedName name="COMPOSICAOI129">[1]INFRA!$F$496</definedName>
    <definedName name="COMPOSICAOI13" localSheetId="3">#REF!</definedName>
    <definedName name="COMPOSICAOI13">#REF!</definedName>
    <definedName name="COMPOSICAOI130">[1]INFRA!$F$514</definedName>
    <definedName name="COMPOSICAOI135" localSheetId="3">[1]ELÉTRICA!#REF!</definedName>
    <definedName name="COMPOSICAOI135">[1]ELÉTRICA!#REF!</definedName>
    <definedName name="COMPOSICAOI14" localSheetId="3">#REF!</definedName>
    <definedName name="COMPOSICAOI14">#REF!</definedName>
    <definedName name="COMPOSICAOI15" localSheetId="3">#REF!</definedName>
    <definedName name="COMPOSICAOI15">#REF!</definedName>
    <definedName name="COMPOSICAOI153" localSheetId="3">[1]INFRA!#REF!</definedName>
    <definedName name="COMPOSICAOI153">[1]INFRA!#REF!</definedName>
    <definedName name="COMPOSICAOI155" localSheetId="3">[1]INFRA!#REF!</definedName>
    <definedName name="COMPOSICAOI155">[1]INFRA!#REF!</definedName>
    <definedName name="COMPOSICAOI156" localSheetId="3">[1]INFRA!#REF!</definedName>
    <definedName name="COMPOSICAOI156">[1]INFRA!#REF!</definedName>
    <definedName name="COMPOSICAOI157" localSheetId="3">[1]INFRA!#REF!</definedName>
    <definedName name="COMPOSICAOI157">[1]INFRA!#REF!</definedName>
    <definedName name="COMPOSICAOI16" localSheetId="3">#REF!</definedName>
    <definedName name="COMPOSICAOI16">#REF!</definedName>
    <definedName name="COMPOSICAOI17" localSheetId="3">#REF!</definedName>
    <definedName name="COMPOSICAOI17">#REF!</definedName>
    <definedName name="COMPOSICAOI18" localSheetId="3">#REF!</definedName>
    <definedName name="COMPOSICAOI18">#REF!</definedName>
    <definedName name="COMPOSICAOI2" localSheetId="3">#REF!</definedName>
    <definedName name="COMPOSICAOI2">#REF!</definedName>
    <definedName name="COMPOSICAOI200" localSheetId="3">[1]INFRA!#REF!</definedName>
    <definedName name="COMPOSICAOI200">[1]INFRA!#REF!</definedName>
    <definedName name="COMPOSICAOI202" localSheetId="3">[1]INFRA!#REF!</definedName>
    <definedName name="COMPOSICAOI202">[1]INFRA!#REF!</definedName>
    <definedName name="COMPOSICAOI203">[1]INFRA!$F$532</definedName>
    <definedName name="COMPOSICAOI204" localSheetId="3">[1]INFRA!#REF!</definedName>
    <definedName name="COMPOSICAOI204">[1]INFRA!#REF!</definedName>
    <definedName name="COMPOSICAOI3" localSheetId="3">#REF!</definedName>
    <definedName name="COMPOSICAOI3">#REF!</definedName>
    <definedName name="COMPOSICAOI4" localSheetId="3">#REF!</definedName>
    <definedName name="COMPOSICAOI4">#REF!</definedName>
    <definedName name="COMPOSICAOI5" localSheetId="3">#REF!</definedName>
    <definedName name="COMPOSICAOI5">#REF!</definedName>
    <definedName name="COMPOSICAOI6" localSheetId="3">#REF!</definedName>
    <definedName name="COMPOSICAOI6">#REF!</definedName>
    <definedName name="COMPOSICAOI7" localSheetId="3">#REF!</definedName>
    <definedName name="COMPOSICAOI7">#REF!</definedName>
    <definedName name="COMPOSICAOI8" localSheetId="3">#REF!</definedName>
    <definedName name="COMPOSICAOI8">#REF!</definedName>
    <definedName name="COMPOSICAOI87" localSheetId="3">[1]INFRA!#REF!</definedName>
    <definedName name="COMPOSICAOI87">[1]INFRA!#REF!</definedName>
    <definedName name="COMPOSICAOI88" localSheetId="3">[1]INFRA!#REF!</definedName>
    <definedName name="COMPOSICAOI88">[1]INFRA!#REF!</definedName>
    <definedName name="COMPOSICAOI89" localSheetId="3">[1]INFRA!#REF!</definedName>
    <definedName name="COMPOSICAOI89">[1]INFRA!#REF!</definedName>
    <definedName name="COMPOSICAOI9">[1]INFRA!$F$27</definedName>
    <definedName name="COMPOSICAOI90" localSheetId="3">[1]INFRA!#REF!</definedName>
    <definedName name="COMPOSICAOI90">[1]INFRA!#REF!</definedName>
    <definedName name="COMPOSICAOI91" localSheetId="3">[1]INFRA!#REF!</definedName>
    <definedName name="COMPOSICAOI91">[1]INFRA!#REF!</definedName>
    <definedName name="COMPOSICAOI92" localSheetId="3">[1]INFRA!#REF!</definedName>
    <definedName name="COMPOSICAOI92">[1]INFRA!#REF!</definedName>
    <definedName name="COMPOSICAOI93" localSheetId="3">[1]INFRA!#REF!</definedName>
    <definedName name="COMPOSICAOI93">[1]INFRA!#REF!</definedName>
    <definedName name="COMPOSICAOI94" localSheetId="3">[1]INFRA!#REF!</definedName>
    <definedName name="COMPOSICAOI94">[1]INFRA!#REF!</definedName>
    <definedName name="COMPOSICAOI95">[1]INFRA!$F$44</definedName>
    <definedName name="COMPOSICAOI96" localSheetId="3">[1]INFRA!#REF!</definedName>
    <definedName name="COMPOSICAOI96">[1]INFRA!#REF!</definedName>
    <definedName name="COMPOSICAOI97" localSheetId="3">[1]INFRA!#REF!</definedName>
    <definedName name="COMPOSICAOI97">[1]INFRA!#REF!</definedName>
    <definedName name="COMPOSICAOI98" localSheetId="3">[1]INFRA!#REF!</definedName>
    <definedName name="COMPOSICAOI98">[1]INFRA!#REF!</definedName>
    <definedName name="COMPOSICAOI99">[1]INFRA!$F$62</definedName>
    <definedName name="COMPOSICAOL64">'[1]LÓGICA 2'!$F$24</definedName>
    <definedName name="COMPOSICAOL65">'[1]LÓGICA 2'!$F$42</definedName>
    <definedName name="COMPOSICAOL67">'[1]LÓGICA 2'!$F$78</definedName>
    <definedName name="COMPOSICAOL68">'[1]LÓGICA 2'!$F$96</definedName>
    <definedName name="COMPOSICAOL69">'[1]LÓGICA 2'!$F$116</definedName>
    <definedName name="COMPOSICAOL70">'[1]LÓGICA 2'!$F$134</definedName>
    <definedName name="COMPOSICAOL71" localSheetId="3">'[1]LÓGICA 2'!#REF!</definedName>
    <definedName name="COMPOSICAOL71">'[1]LÓGICA 2'!#REF!</definedName>
    <definedName name="COMPOSICAOL72">'[1]LÓGICA 2'!$F$155</definedName>
    <definedName name="COMPOSICAOL73">'[1]LÓGICA 2'!$F$177</definedName>
    <definedName name="COMPOSICAOL74" localSheetId="3">'[1]LÓGICA 2'!#REF!</definedName>
    <definedName name="COMPOSICAOL74">'[1]LÓGICA 2'!#REF!</definedName>
    <definedName name="COMPOSICAOL75" localSheetId="3">'[1]LÓGICA 2'!#REF!</definedName>
    <definedName name="COMPOSICAOL75">'[1]LÓGICA 2'!#REF!</definedName>
    <definedName name="COMPOSICAOL76">'[1]LÓGICA 2'!$F$195</definedName>
    <definedName name="COMPOSICAOL77">'[1]LÓGICA 2'!$F$213</definedName>
    <definedName name="COMPOSICAOL78">'[1]LÓGICA 2'!$F$231</definedName>
    <definedName name="COMPOSICAOL79">'[1]LÓGICA 2'!$F$249</definedName>
    <definedName name="COMPOSICAOL80">'[1]LÓGICA 2'!$F$267</definedName>
    <definedName name="COMPOSICAOL81">'[1]LÓGICA 2'!$F$285</definedName>
    <definedName name="COMPOSICAOL82">'[1]LÓGICA 2'!$F$303</definedName>
    <definedName name="COMPOSICAOL83" localSheetId="3">'[1]LÓGICA 2'!#REF!</definedName>
    <definedName name="COMPOSICAOL83">'[1]LÓGICA 2'!#REF!</definedName>
    <definedName name="COMPOSICAOL84">'[1]LÓGICA 2'!$F$321</definedName>
    <definedName name="COMPOSICAOL85">'[1]LÓGICA 2'!$F$339</definedName>
    <definedName name="COMPOSICAOL86">'[1]LÓGICA 2'!$F$357</definedName>
    <definedName name="COMPOSICAOL87">'[1]LÓGICA 2'!$F$374</definedName>
    <definedName name="ENCARGOS_SOCIAIS2">[1]ELÉTRICA!#REF!</definedName>
    <definedName name="eqrrewr" localSheetId="3">[1]INFRA!#REF!</definedName>
    <definedName name="eqrrewr">[1]INFRA!#REF!</definedName>
    <definedName name="EQT_TB_ESQUADRIA_N°_ESQUADRIA">[2]!TB_ESQUADRIA[N°_ESQUADRIA]</definedName>
    <definedName name="ETQ_Fonte">[2]!TB_Fonte[FONTE]</definedName>
    <definedName name="ETQ_ID_TB_GERAL">[2]!TB_Geral[ID]</definedName>
    <definedName name="ETQ_Resumo_Bitola_Aço">[2]!TB_Resultado_Aço_SETOP[Ø_BITOLA_'[MM']]</definedName>
    <definedName name="ETQ_TB_AGRUPADOR">[2]!TB_Agrupador[AGRUPADOR]</definedName>
    <definedName name="ETQ_TB_AGRUPADOR_ID">[2]!TB_AGRUPADOR_1[ID]</definedName>
    <definedName name="ETQ_TB_ESPECIFICAÇÃO_ID_ESPECIFICAÇÃO">[2]!TB_ESPECIFICAÇÃO[ID_ESPECIFICAÇÃO]</definedName>
    <definedName name="ETQ_TB_ID_Alvenaria">[2]!TB_LEVANTAMENTO_ACABAMENTO33[ID]</definedName>
    <definedName name="ETQ_TB_LEVANTAMENTO_ACABAMENTO_ID">[3]!TB_LEVANTAMENTO_ACABAMENTO[ID]</definedName>
    <definedName name="ETQ_TB_TIPO">[2]!TB_TIPO[TIPO]</definedName>
    <definedName name="ETQ_TB_TIPO_ESQUADRIA">[2]!TB_TIPO_ESQUADRIA[TIPO_ESQ]</definedName>
    <definedName name="ETQ_TB_TIPO_FORMA">[2]!TB_TIPO_FORMA[FORMA ATEX]</definedName>
    <definedName name="ETQ_TB_TIPO_ITEM">[2]!TB_TIPO_ITEM[TIPO_ITEM]</definedName>
    <definedName name="ETQ_TB_UNIDADES">[2]!TB_Unidades[UNIDADE]</definedName>
    <definedName name="ETQ_Tipo_Cobertura" localSheetId="3">#REF!</definedName>
    <definedName name="ETQ_Tipo_Cobertura">#REF!</definedName>
    <definedName name="ETQ_Tipo_Elemento_Drenagem" localSheetId="3">#REF!</definedName>
    <definedName name="ETQ_Tipo_Elemento_Drenagem">#REF!</definedName>
    <definedName name="ETQ_Tipo_Impermeabilização" localSheetId="3">#REF!</definedName>
    <definedName name="ETQ_Tipo_Impermeabilização">#REF!</definedName>
    <definedName name="ETQ_Tipo_Índice">[2]!TB_Tipo_Índice_Geral[TIPO_ÍNDICE]</definedName>
    <definedName name="ETQ_Tipo_Instalação_HidroSanitária">[2]!TB_Tipo_Item_Geral[TIPO_ITEM]</definedName>
    <definedName name="ETQ_Tipo_Metodologia">[2]!TB_Tipo_Metologia_Calculo[[#All],[METOLOGIA_CÁLCULO]]</definedName>
    <definedName name="ETQ_Tipo_Peça">[2]!TB_Tipo_Peça[TIPO_PEÇA]</definedName>
    <definedName name="ETQ_Tipo_Vedação">[2]!TB_Tipo_Vedação[TIPO_VEDAÇÃO]</definedName>
    <definedName name="RODATETO" localSheetId="3">[1]ELÉTRICA!#REF!</definedName>
    <definedName name="RODATETO">[1]ELÉTRICA!#REF!</definedName>
    <definedName name="RODATETO1" localSheetId="3">[1]ELÉTRICA!#REF!</definedName>
    <definedName name="RODATETO1">[1]ELÉTRICA!#REF!</definedName>
    <definedName name="SDAD">[1]ELÉTRICA!#REF!</definedName>
    <definedName name="Serviços">[4]Solum!$A$3:$AD$2430</definedName>
    <definedName name="TB_Inclinação">[2]!TB_Fórmula_Inclinação[#Data]</definedName>
    <definedName name="UN" localSheetId="3">'[5]PLANILHA ORÇAMENTARIA'!#REF!</definedName>
    <definedName name="UN">'PLANILHA ORÇAMENTARIA'!#REF!</definedName>
    <definedName name="VERGA" localSheetId="3">#REF!</definedName>
    <definedName name="VERGA">#REF!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53" l="1"/>
  <c r="C38" i="53"/>
  <c r="D34" i="53"/>
  <c r="C34" i="53"/>
  <c r="D27" i="53"/>
  <c r="C27" i="53"/>
  <c r="D15" i="53"/>
  <c r="D39" i="53" s="1"/>
  <c r="C15" i="53"/>
  <c r="C39" i="53" s="1"/>
  <c r="B36" i="9" l="1"/>
  <c r="B36" i="8" s="1"/>
  <c r="A36" i="9"/>
  <c r="A36" i="8" s="1"/>
  <c r="B35" i="9"/>
  <c r="B35" i="8" s="1"/>
  <c r="A35" i="9"/>
  <c r="A35" i="8" s="1"/>
  <c r="B34" i="9"/>
  <c r="B34" i="8" s="1"/>
  <c r="A34" i="9"/>
  <c r="A34" i="8" s="1"/>
  <c r="B33" i="9"/>
  <c r="B33" i="8" s="1"/>
  <c r="A33" i="9"/>
  <c r="A33" i="8" s="1"/>
  <c r="B32" i="9"/>
  <c r="B32" i="8" s="1"/>
  <c r="A32" i="9"/>
  <c r="A32" i="8" s="1"/>
  <c r="B31" i="9"/>
  <c r="B31" i="8" s="1"/>
  <c r="A31" i="9"/>
  <c r="A31" i="8" s="1"/>
  <c r="B30" i="9"/>
  <c r="B30" i="8" s="1"/>
  <c r="A30" i="9"/>
  <c r="A30" i="8" s="1"/>
  <c r="B29" i="9"/>
  <c r="B29" i="8" s="1"/>
  <c r="A29" i="9"/>
  <c r="A29" i="8" s="1"/>
  <c r="B28" i="9"/>
  <c r="B28" i="8" s="1"/>
  <c r="A28" i="9"/>
  <c r="A28" i="8" s="1"/>
  <c r="B27" i="9"/>
  <c r="B27" i="8" s="1"/>
  <c r="A27" i="9"/>
  <c r="A27" i="8" s="1"/>
  <c r="B26" i="9"/>
  <c r="B26" i="8" s="1"/>
  <c r="A26" i="9"/>
  <c r="A26" i="8" s="1"/>
  <c r="B39" i="9" l="1"/>
  <c r="B39" i="8" s="1"/>
  <c r="A39" i="9"/>
  <c r="A39" i="8" s="1"/>
  <c r="B24" i="9" l="1"/>
  <c r="B24" i="8" s="1"/>
  <c r="A24" i="9"/>
  <c r="A24" i="8" s="1"/>
  <c r="B23" i="9"/>
  <c r="B23" i="8" s="1"/>
  <c r="A23" i="9"/>
  <c r="A23" i="8" s="1"/>
  <c r="B22" i="9"/>
  <c r="B22" i="8" s="1"/>
  <c r="A22" i="9"/>
  <c r="A22" i="8" s="1"/>
  <c r="B21" i="9"/>
  <c r="B21" i="8" s="1"/>
  <c r="A21" i="9"/>
  <c r="A21" i="8" s="1"/>
  <c r="B18" i="9"/>
  <c r="B18" i="8" s="1"/>
  <c r="A18" i="9"/>
  <c r="A18" i="8" s="1"/>
  <c r="B5" i="9" l="1"/>
  <c r="B11" i="9" l="1"/>
  <c r="B11" i="8" s="1"/>
  <c r="B20" i="9"/>
  <c r="B20" i="8" s="1"/>
  <c r="A20" i="9"/>
  <c r="A20" i="8" s="1"/>
  <c r="B38" i="9"/>
  <c r="B38" i="8" s="1"/>
  <c r="A38" i="9"/>
  <c r="A38" i="8" s="1"/>
  <c r="B37" i="9"/>
  <c r="B37" i="8" s="1"/>
  <c r="A37" i="9"/>
  <c r="A37" i="8" s="1"/>
  <c r="B25" i="9"/>
  <c r="B25" i="8" s="1"/>
  <c r="A25" i="9"/>
  <c r="A25" i="8" s="1"/>
  <c r="B17" i="9"/>
  <c r="B17" i="8" s="1"/>
  <c r="A17" i="9"/>
  <c r="A17" i="8" s="1"/>
  <c r="B19" i="9"/>
  <c r="B19" i="8" s="1"/>
  <c r="A19" i="9"/>
  <c r="A19" i="8" s="1"/>
  <c r="B16" i="9"/>
  <c r="B16" i="8" s="1"/>
  <c r="A16" i="9"/>
  <c r="A16" i="8" s="1"/>
  <c r="B45" i="9"/>
  <c r="B45" i="8" s="1"/>
  <c r="A45" i="9"/>
  <c r="A45" i="8" s="1"/>
  <c r="B44" i="9"/>
  <c r="B44" i="8" s="1"/>
  <c r="A44" i="9"/>
  <c r="A44" i="8" s="1"/>
  <c r="B41" i="9"/>
  <c r="B41" i="8" s="1"/>
  <c r="A41" i="9"/>
  <c r="A41" i="8" s="1"/>
  <c r="B43" i="9"/>
  <c r="B43" i="8" s="1"/>
  <c r="A43" i="9"/>
  <c r="A43" i="8" s="1"/>
  <c r="B42" i="9"/>
  <c r="B42" i="8" s="1"/>
  <c r="A42" i="9"/>
  <c r="A42" i="8" s="1"/>
  <c r="B46" i="9"/>
  <c r="B46" i="8" s="1"/>
  <c r="A46" i="9"/>
  <c r="A46" i="8" s="1"/>
  <c r="A11" i="9"/>
  <c r="A11" i="8" s="1"/>
  <c r="C20" i="48" l="1"/>
  <c r="C22" i="48" s="1"/>
  <c r="E2" i="7" s="1"/>
  <c r="C12" i="48"/>
  <c r="C8" i="48"/>
  <c r="G519" i="7" l="1"/>
  <c r="H519" i="7" s="1"/>
  <c r="G524" i="7"/>
  <c r="H524" i="7" s="1"/>
  <c r="G523" i="7"/>
  <c r="H523" i="7" s="1"/>
  <c r="G526" i="7"/>
  <c r="H526" i="7" s="1"/>
  <c r="G525" i="7"/>
  <c r="H525" i="7" s="1"/>
  <c r="G510" i="7"/>
  <c r="H510" i="7" s="1"/>
  <c r="G509" i="7"/>
  <c r="H509" i="7" s="1"/>
  <c r="G514" i="7"/>
  <c r="H514" i="7" s="1"/>
  <c r="G512" i="7"/>
  <c r="H512" i="7" s="1"/>
  <c r="G511" i="7"/>
  <c r="H511" i="7" s="1"/>
  <c r="G516" i="7"/>
  <c r="H516" i="7" s="1"/>
  <c r="G515" i="7"/>
  <c r="H515" i="7" s="1"/>
  <c r="G520" i="7"/>
  <c r="H520" i="7" s="1"/>
  <c r="G517" i="7"/>
  <c r="H517" i="7" s="1"/>
  <c r="G513" i="7"/>
  <c r="H513" i="7" s="1"/>
  <c r="G518" i="7"/>
  <c r="H518" i="7" s="1"/>
  <c r="G506" i="7"/>
  <c r="H506" i="7" s="1"/>
  <c r="G500" i="7"/>
  <c r="H500" i="7" s="1"/>
  <c r="G505" i="7"/>
  <c r="H505" i="7" s="1"/>
  <c r="G499" i="7"/>
  <c r="H499" i="7" s="1"/>
  <c r="G504" i="7"/>
  <c r="H504" i="7" s="1"/>
  <c r="G498" i="7"/>
  <c r="H498" i="7" s="1"/>
  <c r="G496" i="7"/>
  <c r="H496" i="7" s="1"/>
  <c r="G503" i="7"/>
  <c r="H503" i="7" s="1"/>
  <c r="G497" i="7"/>
  <c r="H497" i="7" s="1"/>
  <c r="G502" i="7"/>
  <c r="H502" i="7" s="1"/>
  <c r="G501" i="7"/>
  <c r="H501" i="7" s="1"/>
  <c r="G400" i="7"/>
  <c r="H400" i="7" s="1"/>
  <c r="G395" i="7"/>
  <c r="H395" i="7" s="1"/>
  <c r="G389" i="7"/>
  <c r="H389" i="7" s="1"/>
  <c r="G399" i="7"/>
  <c r="H399" i="7" s="1"/>
  <c r="G398" i="7"/>
  <c r="H398" i="7" s="1"/>
  <c r="G392" i="7"/>
  <c r="H392" i="7" s="1"/>
  <c r="G391" i="7"/>
  <c r="H391" i="7" s="1"/>
  <c r="G396" i="7"/>
  <c r="H396" i="7" s="1"/>
  <c r="G388" i="7"/>
  <c r="H388" i="7" s="1"/>
  <c r="G393" i="7"/>
  <c r="H393" i="7" s="1"/>
  <c r="G397" i="7"/>
  <c r="H397" i="7" s="1"/>
  <c r="G390" i="7"/>
  <c r="H390" i="7" s="1"/>
  <c r="G394" i="7"/>
  <c r="H394" i="7" s="1"/>
  <c r="G387" i="7"/>
  <c r="H387" i="7" s="1"/>
  <c r="G490" i="7"/>
  <c r="H490" i="7" s="1"/>
  <c r="G484" i="7"/>
  <c r="H484" i="7" s="1"/>
  <c r="G478" i="7"/>
  <c r="H478" i="7" s="1"/>
  <c r="G472" i="7"/>
  <c r="H472" i="7" s="1"/>
  <c r="G489" i="7"/>
  <c r="H489" i="7" s="1"/>
  <c r="G477" i="7"/>
  <c r="H477" i="7" s="1"/>
  <c r="G471" i="7"/>
  <c r="H471" i="7" s="1"/>
  <c r="G483" i="7"/>
  <c r="H483" i="7" s="1"/>
  <c r="G488" i="7"/>
  <c r="H488" i="7" s="1"/>
  <c r="G482" i="7"/>
  <c r="H482" i="7" s="1"/>
  <c r="G470" i="7"/>
  <c r="H470" i="7" s="1"/>
  <c r="G486" i="7"/>
  <c r="H486" i="7" s="1"/>
  <c r="G468" i="7"/>
  <c r="H468" i="7" s="1"/>
  <c r="G467" i="7"/>
  <c r="H467" i="7" s="1"/>
  <c r="G476" i="7"/>
  <c r="H476" i="7" s="1"/>
  <c r="G487" i="7"/>
  <c r="H487" i="7" s="1"/>
  <c r="G481" i="7"/>
  <c r="H481" i="7" s="1"/>
  <c r="G475" i="7"/>
  <c r="H475" i="7" s="1"/>
  <c r="G469" i="7"/>
  <c r="H469" i="7" s="1"/>
  <c r="G480" i="7"/>
  <c r="H480" i="7" s="1"/>
  <c r="G474" i="7"/>
  <c r="H474" i="7" s="1"/>
  <c r="G479" i="7"/>
  <c r="H479" i="7" s="1"/>
  <c r="G491" i="7"/>
  <c r="H491" i="7" s="1"/>
  <c r="G485" i="7"/>
  <c r="H485" i="7" s="1"/>
  <c r="G473" i="7"/>
  <c r="H473" i="7" s="1"/>
  <c r="G459" i="7"/>
  <c r="H459" i="7" s="1"/>
  <c r="G458" i="7"/>
  <c r="H458" i="7" s="1"/>
  <c r="G451" i="7"/>
  <c r="H451" i="7" s="1"/>
  <c r="G439" i="7"/>
  <c r="H439" i="7" s="1"/>
  <c r="G444" i="7"/>
  <c r="H444" i="7" s="1"/>
  <c r="G455" i="7"/>
  <c r="H455" i="7" s="1"/>
  <c r="G466" i="7"/>
  <c r="H466" i="7" s="1"/>
  <c r="G460" i="7"/>
  <c r="H460" i="7" s="1"/>
  <c r="G454" i="7"/>
  <c r="H454" i="7" s="1"/>
  <c r="G448" i="7"/>
  <c r="H448" i="7" s="1"/>
  <c r="G442" i="7"/>
  <c r="H442" i="7" s="1"/>
  <c r="G453" i="7"/>
  <c r="H453" i="7" s="1"/>
  <c r="G447" i="7"/>
  <c r="H447" i="7" s="1"/>
  <c r="G464" i="7"/>
  <c r="H464" i="7" s="1"/>
  <c r="G446" i="7"/>
  <c r="H446" i="7" s="1"/>
  <c r="G457" i="7"/>
  <c r="H457" i="7" s="1"/>
  <c r="G456" i="7"/>
  <c r="H456" i="7" s="1"/>
  <c r="G438" i="7"/>
  <c r="H438" i="7" s="1"/>
  <c r="G443" i="7"/>
  <c r="H443" i="7" s="1"/>
  <c r="G465" i="7"/>
  <c r="H465" i="7" s="1"/>
  <c r="G441" i="7"/>
  <c r="H441" i="7" s="1"/>
  <c r="G452" i="7"/>
  <c r="H452" i="7" s="1"/>
  <c r="G440" i="7"/>
  <c r="H440" i="7" s="1"/>
  <c r="G463" i="7"/>
  <c r="H463" i="7" s="1"/>
  <c r="G445" i="7"/>
  <c r="H445" i="7" s="1"/>
  <c r="G450" i="7"/>
  <c r="H450" i="7" s="1"/>
  <c r="G461" i="7"/>
  <c r="H461" i="7" s="1"/>
  <c r="G449" i="7"/>
  <c r="H449" i="7" s="1"/>
  <c r="G462" i="7"/>
  <c r="H462" i="7" s="1"/>
  <c r="G437" i="7"/>
  <c r="H437" i="7" s="1"/>
  <c r="G432" i="7"/>
  <c r="H432" i="7" s="1"/>
  <c r="G433" i="7"/>
  <c r="H433" i="7" s="1"/>
  <c r="G427" i="7"/>
  <c r="H427" i="7" s="1"/>
  <c r="G421" i="7"/>
  <c r="H421" i="7" s="1"/>
  <c r="G415" i="7"/>
  <c r="H415" i="7" s="1"/>
  <c r="G409" i="7"/>
  <c r="H409" i="7" s="1"/>
  <c r="G434" i="7"/>
  <c r="H434" i="7" s="1"/>
  <c r="G426" i="7"/>
  <c r="H426" i="7" s="1"/>
  <c r="G420" i="7"/>
  <c r="H420" i="7" s="1"/>
  <c r="G414" i="7"/>
  <c r="H414" i="7" s="1"/>
  <c r="G408" i="7"/>
  <c r="H408" i="7" s="1"/>
  <c r="G424" i="7"/>
  <c r="H424" i="7" s="1"/>
  <c r="G429" i="7"/>
  <c r="H429" i="7" s="1"/>
  <c r="G411" i="7"/>
  <c r="H411" i="7" s="1"/>
  <c r="G428" i="7"/>
  <c r="H428" i="7" s="1"/>
  <c r="G422" i="7"/>
  <c r="H422" i="7" s="1"/>
  <c r="G410" i="7"/>
  <c r="H410" i="7" s="1"/>
  <c r="G431" i="7"/>
  <c r="H431" i="7" s="1"/>
  <c r="G425" i="7"/>
  <c r="H425" i="7" s="1"/>
  <c r="G419" i="7"/>
  <c r="H419" i="7" s="1"/>
  <c r="G413" i="7"/>
  <c r="H413" i="7" s="1"/>
  <c r="G407" i="7"/>
  <c r="H407" i="7" s="1"/>
  <c r="G430" i="7"/>
  <c r="H430" i="7" s="1"/>
  <c r="G412" i="7"/>
  <c r="H412" i="7" s="1"/>
  <c r="G406" i="7"/>
  <c r="H406" i="7" s="1"/>
  <c r="G417" i="7"/>
  <c r="H417" i="7" s="1"/>
  <c r="G418" i="7"/>
  <c r="H418" i="7" s="1"/>
  <c r="G423" i="7"/>
  <c r="H423" i="7" s="1"/>
  <c r="G405" i="7"/>
  <c r="H405" i="7" s="1"/>
  <c r="G416" i="7"/>
  <c r="H416" i="7" s="1"/>
  <c r="G242" i="7"/>
  <c r="H242" i="7" s="1"/>
  <c r="G236" i="7"/>
  <c r="H236" i="7" s="1"/>
  <c r="G241" i="7"/>
  <c r="H241" i="7" s="1"/>
  <c r="G234" i="7"/>
  <c r="H234" i="7" s="1"/>
  <c r="G239" i="7"/>
  <c r="H239" i="7" s="1"/>
  <c r="G238" i="7"/>
  <c r="H238" i="7" s="1"/>
  <c r="G237" i="7"/>
  <c r="H237" i="7" s="1"/>
  <c r="G235" i="7"/>
  <c r="H235" i="7" s="1"/>
  <c r="G245" i="7"/>
  <c r="H245" i="7" s="1"/>
  <c r="G244" i="7"/>
  <c r="H244" i="7" s="1"/>
  <c r="G233" i="7"/>
  <c r="H233" i="7" s="1"/>
  <c r="G246" i="7"/>
  <c r="H246" i="7" s="1"/>
  <c r="G228" i="7"/>
  <c r="H228" i="7" s="1"/>
  <c r="G247" i="7"/>
  <c r="H247" i="7" s="1"/>
  <c r="G223" i="7"/>
  <c r="H223" i="7" s="1"/>
  <c r="G217" i="7"/>
  <c r="H217" i="7" s="1"/>
  <c r="G171" i="7"/>
  <c r="H171" i="7" s="1"/>
  <c r="G158" i="7"/>
  <c r="H158" i="7" s="1"/>
  <c r="G152" i="7"/>
  <c r="H152" i="7" s="1"/>
  <c r="G211" i="7"/>
  <c r="H211" i="7" s="1"/>
  <c r="G205" i="7"/>
  <c r="H205" i="7" s="1"/>
  <c r="G197" i="7"/>
  <c r="H197" i="7" s="1"/>
  <c r="G191" i="7"/>
  <c r="H191" i="7" s="1"/>
  <c r="G157" i="7"/>
  <c r="H157" i="7" s="1"/>
  <c r="G164" i="7"/>
  <c r="H164" i="7" s="1"/>
  <c r="G179" i="7"/>
  <c r="H179" i="7" s="1"/>
  <c r="G147" i="7"/>
  <c r="H147" i="7" s="1"/>
  <c r="G140" i="7"/>
  <c r="H140" i="7" s="1"/>
  <c r="G229" i="7"/>
  <c r="H229" i="7" s="1"/>
  <c r="G222" i="7"/>
  <c r="H222" i="7" s="1"/>
  <c r="G216" i="7"/>
  <c r="H216" i="7" s="1"/>
  <c r="G187" i="7"/>
  <c r="H187" i="7" s="1"/>
  <c r="G210" i="7"/>
  <c r="H210" i="7" s="1"/>
  <c r="G196" i="7"/>
  <c r="H196" i="7" s="1"/>
  <c r="G190" i="7"/>
  <c r="H190" i="7" s="1"/>
  <c r="G227" i="7"/>
  <c r="H227" i="7" s="1"/>
  <c r="G221" i="7"/>
  <c r="H221" i="7" s="1"/>
  <c r="G215" i="7"/>
  <c r="H215" i="7" s="1"/>
  <c r="G202" i="7"/>
  <c r="H202" i="7" s="1"/>
  <c r="G186" i="7"/>
  <c r="H186" i="7" s="1"/>
  <c r="G156" i="7"/>
  <c r="H156" i="7" s="1"/>
  <c r="G209" i="7"/>
  <c r="H209" i="7" s="1"/>
  <c r="G195" i="7"/>
  <c r="H195" i="7" s="1"/>
  <c r="G177" i="7"/>
  <c r="H177" i="7" s="1"/>
  <c r="G163" i="7"/>
  <c r="H163" i="7" s="1"/>
  <c r="G145" i="7"/>
  <c r="H145" i="7" s="1"/>
  <c r="G139" i="7"/>
  <c r="H139" i="7" s="1"/>
  <c r="G138" i="7"/>
  <c r="H138" i="7" s="1"/>
  <c r="G178" i="7"/>
  <c r="H178" i="7" s="1"/>
  <c r="G226" i="7"/>
  <c r="H226" i="7" s="1"/>
  <c r="G220" i="7"/>
  <c r="H220" i="7" s="1"/>
  <c r="G214" i="7"/>
  <c r="H214" i="7" s="1"/>
  <c r="G201" i="7"/>
  <c r="H201" i="7" s="1"/>
  <c r="G185" i="7"/>
  <c r="H185" i="7" s="1"/>
  <c r="G174" i="7"/>
  <c r="H174" i="7" s="1"/>
  <c r="G155" i="7"/>
  <c r="H155" i="7" s="1"/>
  <c r="G208" i="7"/>
  <c r="H208" i="7" s="1"/>
  <c r="G194" i="7"/>
  <c r="H194" i="7" s="1"/>
  <c r="G162" i="7"/>
  <c r="H162" i="7" s="1"/>
  <c r="G146" i="7"/>
  <c r="H146" i="7" s="1"/>
  <c r="G168" i="7"/>
  <c r="H168" i="7" s="1"/>
  <c r="G144" i="7"/>
  <c r="H144" i="7" s="1"/>
  <c r="G225" i="7"/>
  <c r="H225" i="7" s="1"/>
  <c r="G219" i="7"/>
  <c r="H219" i="7" s="1"/>
  <c r="G200" i="7"/>
  <c r="H200" i="7" s="1"/>
  <c r="G184" i="7"/>
  <c r="H184" i="7" s="1"/>
  <c r="G173" i="7"/>
  <c r="H173" i="7" s="1"/>
  <c r="G154" i="7"/>
  <c r="H154" i="7" s="1"/>
  <c r="G207" i="7"/>
  <c r="H207" i="7" s="1"/>
  <c r="G193" i="7"/>
  <c r="H193" i="7" s="1"/>
  <c r="G167" i="7"/>
  <c r="H167" i="7" s="1"/>
  <c r="G137" i="7"/>
  <c r="H137" i="7" s="1"/>
  <c r="G165" i="7"/>
  <c r="H165" i="7" s="1"/>
  <c r="G141" i="7"/>
  <c r="H141" i="7" s="1"/>
  <c r="G151" i="7"/>
  <c r="H151" i="7" s="1"/>
  <c r="G143" i="7"/>
  <c r="H143" i="7" s="1"/>
  <c r="G224" i="7"/>
  <c r="H224" i="7" s="1"/>
  <c r="G218" i="7"/>
  <c r="H218" i="7" s="1"/>
  <c r="G183" i="7"/>
  <c r="H183" i="7" s="1"/>
  <c r="G172" i="7"/>
  <c r="H172" i="7" s="1"/>
  <c r="G159" i="7"/>
  <c r="H159" i="7" s="1"/>
  <c r="G153" i="7"/>
  <c r="H153" i="7" s="1"/>
  <c r="G206" i="7"/>
  <c r="H206" i="7" s="1"/>
  <c r="G192" i="7"/>
  <c r="H192" i="7" s="1"/>
  <c r="G180" i="7"/>
  <c r="H180" i="7" s="1"/>
  <c r="G166" i="7"/>
  <c r="H166" i="7" s="1"/>
  <c r="G148" i="7"/>
  <c r="H148" i="7" s="1"/>
  <c r="G142" i="7"/>
  <c r="H142" i="7" s="1"/>
  <c r="G369" i="7"/>
  <c r="H369" i="7" s="1"/>
  <c r="G370" i="7"/>
  <c r="H370" i="7" s="1"/>
  <c r="G364" i="7"/>
  <c r="H364" i="7" s="1"/>
  <c r="G368" i="7"/>
  <c r="H368" i="7" s="1"/>
  <c r="G362" i="7"/>
  <c r="H362" i="7" s="1"/>
  <c r="G367" i="7"/>
  <c r="H367" i="7" s="1"/>
  <c r="G361" i="7"/>
  <c r="H361" i="7" s="1"/>
  <c r="G360" i="7"/>
  <c r="H360" i="7" s="1"/>
  <c r="G365" i="7"/>
  <c r="H365" i="7" s="1"/>
  <c r="G359" i="7"/>
  <c r="H359" i="7" s="1"/>
  <c r="G358" i="7"/>
  <c r="H358" i="7" s="1"/>
  <c r="G357" i="7"/>
  <c r="H357" i="7" s="1"/>
  <c r="G366" i="7"/>
  <c r="H366" i="7" s="1"/>
  <c r="G363" i="7"/>
  <c r="H363" i="7" s="1"/>
  <c r="G350" i="7"/>
  <c r="H350" i="7" s="1"/>
  <c r="G349" i="7"/>
  <c r="H349" i="7" s="1"/>
  <c r="G348" i="7"/>
  <c r="H348" i="7" s="1"/>
  <c r="G334" i="7"/>
  <c r="H334" i="7" s="1"/>
  <c r="G328" i="7"/>
  <c r="H328" i="7" s="1"/>
  <c r="G333" i="7"/>
  <c r="H333" i="7" s="1"/>
  <c r="G327" i="7"/>
  <c r="H327" i="7" s="1"/>
  <c r="G326" i="7"/>
  <c r="H326" i="7" s="1"/>
  <c r="G325" i="7"/>
  <c r="H325" i="7" s="1"/>
  <c r="G323" i="7"/>
  <c r="H323" i="7" s="1"/>
  <c r="G332" i="7"/>
  <c r="H332" i="7" s="1"/>
  <c r="G331" i="7"/>
  <c r="H331" i="7" s="1"/>
  <c r="G336" i="7"/>
  <c r="H336" i="7" s="1"/>
  <c r="G324" i="7"/>
  <c r="H324" i="7" s="1"/>
  <c r="G335" i="7"/>
  <c r="H335" i="7" s="1"/>
  <c r="G330" i="7"/>
  <c r="H330" i="7" s="1"/>
  <c r="G329" i="7"/>
  <c r="H329" i="7" s="1"/>
  <c r="G305" i="7"/>
  <c r="H305" i="7" s="1"/>
  <c r="G299" i="7"/>
  <c r="H299" i="7" s="1"/>
  <c r="G293" i="7"/>
  <c r="H293" i="7" s="1"/>
  <c r="G304" i="7"/>
  <c r="H304" i="7" s="1"/>
  <c r="G298" i="7"/>
  <c r="H298" i="7" s="1"/>
  <c r="G294" i="7"/>
  <c r="H294" i="7" s="1"/>
  <c r="G292" i="7"/>
  <c r="H292" i="7" s="1"/>
  <c r="G297" i="7"/>
  <c r="H297" i="7" s="1"/>
  <c r="G302" i="7"/>
  <c r="H302" i="7" s="1"/>
  <c r="G296" i="7"/>
  <c r="H296" i="7" s="1"/>
  <c r="G295" i="7"/>
  <c r="H295" i="7" s="1"/>
  <c r="G300" i="7"/>
  <c r="H300" i="7" s="1"/>
  <c r="G303" i="7"/>
  <c r="H303" i="7" s="1"/>
  <c r="G301" i="7"/>
  <c r="H301" i="7" s="1"/>
  <c r="G288" i="7"/>
  <c r="H288" i="7" s="1"/>
  <c r="G282" i="7"/>
  <c r="H282" i="7" s="1"/>
  <c r="G280" i="7"/>
  <c r="H280" i="7" s="1"/>
  <c r="G284" i="7"/>
  <c r="H284" i="7" s="1"/>
  <c r="G283" i="7"/>
  <c r="H283" i="7" s="1"/>
  <c r="G285" i="7"/>
  <c r="H285" i="7" s="1"/>
  <c r="G287" i="7"/>
  <c r="H287" i="7" s="1"/>
  <c r="G281" i="7"/>
  <c r="H281" i="7" s="1"/>
  <c r="G286" i="7"/>
  <c r="H286" i="7" s="1"/>
  <c r="G266" i="7"/>
  <c r="H266" i="7" s="1"/>
  <c r="G264" i="7"/>
  <c r="H264" i="7" s="1"/>
  <c r="G258" i="7"/>
  <c r="H258" i="7" s="1"/>
  <c r="G263" i="7"/>
  <c r="H263" i="7" s="1"/>
  <c r="G257" i="7"/>
  <c r="H257" i="7" s="1"/>
  <c r="G256" i="7"/>
  <c r="H256" i="7" s="1"/>
  <c r="G255" i="7"/>
  <c r="H255" i="7" s="1"/>
  <c r="G253" i="7"/>
  <c r="H253" i="7" s="1"/>
  <c r="G254" i="7"/>
  <c r="H254" i="7" s="1"/>
  <c r="G262" i="7"/>
  <c r="H262" i="7" s="1"/>
  <c r="G261" i="7"/>
  <c r="H261" i="7" s="1"/>
  <c r="G259" i="7"/>
  <c r="H259" i="7" s="1"/>
  <c r="G260" i="7"/>
  <c r="H260" i="7" s="1"/>
  <c r="G265" i="7"/>
  <c r="H265" i="7" s="1"/>
  <c r="G13" i="7"/>
  <c r="H13" i="7" s="1"/>
  <c r="G44" i="7"/>
  <c r="H44" i="7" s="1"/>
  <c r="G373" i="7"/>
  <c r="H373" i="7" s="1"/>
  <c r="G353" i="7"/>
  <c r="H353" i="7" s="1"/>
  <c r="G346" i="7"/>
  <c r="H346" i="7" s="1"/>
  <c r="G316" i="7"/>
  <c r="H316" i="7" s="1"/>
  <c r="G278" i="7"/>
  <c r="H278" i="7" s="1"/>
  <c r="G106" i="7"/>
  <c r="H106" i="7" s="1"/>
  <c r="G70" i="7"/>
  <c r="H70" i="7" s="1"/>
  <c r="G11" i="7"/>
  <c r="H11" i="7" s="1"/>
  <c r="G372" i="7"/>
  <c r="H372" i="7" s="1"/>
  <c r="G310" i="7"/>
  <c r="H310" i="7" s="1"/>
  <c r="G119" i="7"/>
  <c r="H119" i="7" s="1"/>
  <c r="G77" i="7"/>
  <c r="H77" i="7" s="1"/>
  <c r="G59" i="7"/>
  <c r="H59" i="7" s="1"/>
  <c r="G12" i="7"/>
  <c r="H12" i="7" s="1"/>
  <c r="G101" i="7"/>
  <c r="H101" i="7" s="1"/>
  <c r="G69" i="7"/>
  <c r="H69" i="7" s="1"/>
  <c r="G374" i="7"/>
  <c r="H374" i="7" s="1"/>
  <c r="G347" i="7"/>
  <c r="H347" i="7" s="1"/>
  <c r="G34" i="7"/>
  <c r="H34" i="7" s="1"/>
  <c r="G35" i="7"/>
  <c r="H35" i="7" s="1"/>
  <c r="G24" i="7"/>
  <c r="H24" i="7" s="1"/>
  <c r="G344" i="7"/>
  <c r="H344" i="7" s="1"/>
  <c r="G92" i="7"/>
  <c r="H92" i="7" s="1"/>
  <c r="G80" i="7"/>
  <c r="H80" i="7" s="1"/>
  <c r="G49" i="7"/>
  <c r="H49" i="7" s="1"/>
  <c r="G25" i="7"/>
  <c r="H25" i="7" s="1"/>
  <c r="G375" i="7"/>
  <c r="H375" i="7" s="1"/>
  <c r="G338" i="7"/>
  <c r="H338" i="7" s="1"/>
  <c r="G345" i="7"/>
  <c r="H345" i="7" s="1"/>
  <c r="G315" i="7"/>
  <c r="H315" i="7" s="1"/>
  <c r="G252" i="7"/>
  <c r="H252" i="7" s="1"/>
  <c r="G132" i="7"/>
  <c r="H132" i="7" s="1"/>
  <c r="G125" i="7"/>
  <c r="H125" i="7" s="1"/>
  <c r="G118" i="7"/>
  <c r="H118" i="7" s="1"/>
  <c r="G91" i="7"/>
  <c r="H91" i="7" s="1"/>
  <c r="G31" i="7"/>
  <c r="H31" i="7" s="1"/>
  <c r="G43" i="7"/>
  <c r="H43" i="7" s="1"/>
  <c r="G311" i="7"/>
  <c r="H311" i="7" s="1"/>
  <c r="G50" i="7"/>
  <c r="H50" i="7" s="1"/>
  <c r="G379" i="7"/>
  <c r="H379" i="7" s="1"/>
  <c r="G352" i="7"/>
  <c r="H352" i="7" s="1"/>
  <c r="G309" i="7"/>
  <c r="H309" i="7" s="1"/>
  <c r="G277" i="7"/>
  <c r="H277" i="7" s="1"/>
  <c r="G96" i="7"/>
  <c r="H96" i="7" s="1"/>
  <c r="G75" i="7"/>
  <c r="H75" i="7" s="1"/>
  <c r="G63" i="7"/>
  <c r="H63" i="7" s="1"/>
  <c r="G33" i="7"/>
  <c r="H33" i="7" s="1"/>
  <c r="G14" i="7"/>
  <c r="H14" i="7" s="1"/>
  <c r="G89" i="7"/>
  <c r="H89" i="7" s="1"/>
  <c r="G52" i="7"/>
  <c r="H52" i="7" s="1"/>
  <c r="G384" i="7"/>
  <c r="H384" i="7" s="1"/>
  <c r="G343" i="7"/>
  <c r="H343" i="7" s="1"/>
  <c r="G313" i="7"/>
  <c r="H313" i="7" s="1"/>
  <c r="G314" i="7"/>
  <c r="H314" i="7" s="1"/>
  <c r="G271" i="7"/>
  <c r="H271" i="7" s="1"/>
  <c r="G117" i="7"/>
  <c r="H117" i="7" s="1"/>
  <c r="G68" i="7"/>
  <c r="H68" i="7" s="1"/>
  <c r="G28" i="7"/>
  <c r="H28" i="7" s="1"/>
  <c r="G9" i="7"/>
  <c r="H9" i="7" s="1"/>
  <c r="G62" i="7"/>
  <c r="H62" i="7" s="1"/>
  <c r="G380" i="7"/>
  <c r="H380" i="7" s="1"/>
  <c r="G65" i="7"/>
  <c r="H65" i="7" s="1"/>
  <c r="G382" i="7"/>
  <c r="H382" i="7" s="1"/>
  <c r="G128" i="7"/>
  <c r="H128" i="7" s="1"/>
  <c r="G95" i="7"/>
  <c r="H95" i="7" s="1"/>
  <c r="G378" i="7"/>
  <c r="H378" i="7" s="1"/>
  <c r="G51" i="7"/>
  <c r="H51" i="7" s="1"/>
  <c r="G371" i="7"/>
  <c r="H371" i="7" s="1"/>
  <c r="G337" i="7"/>
  <c r="H337" i="7" s="1"/>
  <c r="G307" i="7"/>
  <c r="H307" i="7" s="1"/>
  <c r="G308" i="7"/>
  <c r="H308" i="7" s="1"/>
  <c r="G276" i="7"/>
  <c r="H276" i="7" s="1"/>
  <c r="G131" i="7"/>
  <c r="H131" i="7" s="1"/>
  <c r="G124" i="7"/>
  <c r="H124" i="7" s="1"/>
  <c r="G115" i="7"/>
  <c r="H115" i="7" s="1"/>
  <c r="G100" i="7"/>
  <c r="H100" i="7" s="1"/>
  <c r="G90" i="7"/>
  <c r="H90" i="7" s="1"/>
  <c r="G27" i="7"/>
  <c r="H27" i="7" s="1"/>
  <c r="G267" i="7"/>
  <c r="H267" i="7" s="1"/>
  <c r="G123" i="7"/>
  <c r="H123" i="7" s="1"/>
  <c r="G111" i="7"/>
  <c r="H111" i="7" s="1"/>
  <c r="G84" i="7"/>
  <c r="H84" i="7" s="1"/>
  <c r="G78" i="7"/>
  <c r="H78" i="7" s="1"/>
  <c r="G42" i="7"/>
  <c r="H42" i="7" s="1"/>
  <c r="G270" i="7"/>
  <c r="H270" i="7" s="1"/>
  <c r="G30" i="7"/>
  <c r="H30" i="7" s="1"/>
  <c r="G56" i="7"/>
  <c r="H56" i="7" s="1"/>
  <c r="G48" i="7"/>
  <c r="H48" i="7" s="1"/>
  <c r="G381" i="7"/>
  <c r="H381" i="7" s="1"/>
  <c r="G351" i="7"/>
  <c r="H351" i="7" s="1"/>
  <c r="G279" i="7"/>
  <c r="H279" i="7" s="1"/>
  <c r="G275" i="7"/>
  <c r="H275" i="7" s="1"/>
  <c r="G120" i="7"/>
  <c r="H120" i="7" s="1"/>
  <c r="G103" i="7"/>
  <c r="H103" i="7" s="1"/>
  <c r="G85" i="7"/>
  <c r="H85" i="7" s="1"/>
  <c r="G79" i="7"/>
  <c r="H79" i="7" s="1"/>
  <c r="G66" i="7"/>
  <c r="H66" i="7" s="1"/>
  <c r="G26" i="7"/>
  <c r="H26" i="7" s="1"/>
  <c r="G41" i="7"/>
  <c r="H41" i="7" s="1"/>
  <c r="G306" i="7"/>
  <c r="H306" i="7" s="1"/>
  <c r="G274" i="7"/>
  <c r="H274" i="7" s="1"/>
  <c r="G110" i="7"/>
  <c r="H110" i="7" s="1"/>
  <c r="G32" i="7"/>
  <c r="H32" i="7" s="1"/>
  <c r="G317" i="7"/>
  <c r="H317" i="7" s="1"/>
  <c r="G57" i="7"/>
  <c r="H57" i="7" s="1"/>
  <c r="G376" i="7"/>
  <c r="H376" i="7" s="1"/>
  <c r="G107" i="7"/>
  <c r="H107" i="7" s="1"/>
  <c r="G47" i="7"/>
  <c r="H47" i="7" s="1"/>
  <c r="G383" i="7"/>
  <c r="H383" i="7" s="1"/>
  <c r="G342" i="7"/>
  <c r="H342" i="7" s="1"/>
  <c r="G312" i="7"/>
  <c r="H312" i="7" s="1"/>
  <c r="G273" i="7"/>
  <c r="H273" i="7" s="1"/>
  <c r="G112" i="7"/>
  <c r="H112" i="7" s="1"/>
  <c r="G102" i="7"/>
  <c r="H102" i="7" s="1"/>
  <c r="G86" i="7"/>
  <c r="H86" i="7" s="1"/>
  <c r="G73" i="7"/>
  <c r="H73" i="7" s="1"/>
  <c r="G67" i="7"/>
  <c r="H67" i="7" s="1"/>
  <c r="G29" i="7"/>
  <c r="H29" i="7" s="1"/>
  <c r="G322" i="7"/>
  <c r="H322" i="7" s="1"/>
  <c r="G339" i="7"/>
  <c r="H339" i="7" s="1"/>
  <c r="G269" i="7"/>
  <c r="H269" i="7" s="1"/>
  <c r="G40" i="7"/>
  <c r="H40" i="7" s="1"/>
  <c r="G356" i="7"/>
  <c r="H356" i="7" s="1"/>
  <c r="G377" i="7"/>
  <c r="H377" i="7" s="1"/>
  <c r="G341" i="7"/>
  <c r="H341" i="7" s="1"/>
  <c r="G291" i="7"/>
  <c r="H291" i="7" s="1"/>
  <c r="G268" i="7"/>
  <c r="H268" i="7" s="1"/>
  <c r="G126" i="7"/>
  <c r="H126" i="7" s="1"/>
  <c r="G116" i="7"/>
  <c r="H116" i="7" s="1"/>
  <c r="G99" i="7"/>
  <c r="H99" i="7" s="1"/>
  <c r="G94" i="7"/>
  <c r="H94" i="7" s="1"/>
  <c r="G83" i="7"/>
  <c r="H83" i="7" s="1"/>
  <c r="G74" i="7"/>
  <c r="H74" i="7" s="1"/>
  <c r="G55" i="7"/>
  <c r="H55" i="7" s="1"/>
  <c r="G21" i="7"/>
  <c r="H21" i="7" s="1"/>
  <c r="G93" i="7"/>
  <c r="H93" i="7" s="1"/>
  <c r="G58" i="7"/>
  <c r="H58" i="7" s="1"/>
  <c r="G20" i="7"/>
  <c r="H20" i="7" s="1"/>
  <c r="G340" i="7"/>
  <c r="H340" i="7" s="1"/>
  <c r="G272" i="7"/>
  <c r="H272" i="7" s="1"/>
  <c r="G64" i="7"/>
  <c r="H64" i="7" s="1"/>
  <c r="G19" i="7"/>
  <c r="H19" i="7" s="1"/>
  <c r="G76" i="7"/>
  <c r="H76" i="7" s="1"/>
  <c r="G10" i="7"/>
  <c r="H10" i="7" s="1"/>
  <c r="G127" i="7"/>
  <c r="H127" i="7" s="1"/>
  <c r="H527" i="7" l="1"/>
  <c r="H521" i="7"/>
  <c r="D45" i="9" s="1"/>
  <c r="C45" i="8" s="1"/>
  <c r="W45" i="8" s="1"/>
  <c r="H507" i="7"/>
  <c r="H401" i="7"/>
  <c r="D41" i="9" s="1"/>
  <c r="C41" i="8" s="1"/>
  <c r="H492" i="7"/>
  <c r="D43" i="9" s="1"/>
  <c r="C43" i="8" s="1"/>
  <c r="H435" i="7"/>
  <c r="H248" i="7"/>
  <c r="D36" i="9" s="1"/>
  <c r="C36" i="8" s="1"/>
  <c r="H203" i="7"/>
  <c r="D33" i="9" s="1"/>
  <c r="C33" i="8" s="1"/>
  <c r="H230" i="7"/>
  <c r="D35" i="9" s="1"/>
  <c r="C35" i="8" s="1"/>
  <c r="H212" i="7"/>
  <c r="D34" i="9" s="1"/>
  <c r="C34" i="8" s="1"/>
  <c r="H198" i="7"/>
  <c r="D32" i="9" s="1"/>
  <c r="C32" i="8" s="1"/>
  <c r="H188" i="7"/>
  <c r="D31" i="9" s="1"/>
  <c r="C31" i="8" s="1"/>
  <c r="H181" i="7"/>
  <c r="D30" i="9" s="1"/>
  <c r="C30" i="8" s="1"/>
  <c r="H175" i="7"/>
  <c r="D29" i="9" s="1"/>
  <c r="C29" i="8" s="1"/>
  <c r="H169" i="7"/>
  <c r="D28" i="9" s="1"/>
  <c r="C28" i="8" s="1"/>
  <c r="H160" i="7"/>
  <c r="D27" i="9" s="1"/>
  <c r="C27" i="8" s="1"/>
  <c r="H149" i="7"/>
  <c r="H385" i="7"/>
  <c r="H354" i="7"/>
  <c r="H318" i="7"/>
  <c r="D38" i="9" s="1"/>
  <c r="C38" i="8" s="1"/>
  <c r="H133" i="7"/>
  <c r="D25" i="9" s="1"/>
  <c r="C25" i="8" s="1"/>
  <c r="W25" i="8" s="1"/>
  <c r="H289" i="7"/>
  <c r="H121" i="7"/>
  <c r="D23" i="9" s="1"/>
  <c r="C23" i="8" s="1"/>
  <c r="H129" i="7"/>
  <c r="D24" i="9" s="1"/>
  <c r="C24" i="8" s="1"/>
  <c r="H113" i="7"/>
  <c r="D22" i="9" s="1"/>
  <c r="C22" i="8" s="1"/>
  <c r="S22" i="8" s="1"/>
  <c r="H108" i="7"/>
  <c r="D21" i="9" s="1"/>
  <c r="C21" i="8" s="1"/>
  <c r="Q21" i="8" s="1"/>
  <c r="H53" i="7"/>
  <c r="H104" i="7"/>
  <c r="D20" i="9" s="1"/>
  <c r="C20" i="8" s="1"/>
  <c r="H97" i="7"/>
  <c r="D19" i="9" s="1"/>
  <c r="C19" i="8" s="1"/>
  <c r="H87" i="7"/>
  <c r="D18" i="9" s="1"/>
  <c r="C18" i="8" s="1"/>
  <c r="H81" i="7"/>
  <c r="D17" i="9" s="1"/>
  <c r="C17" i="8" s="1"/>
  <c r="H45" i="7"/>
  <c r="H71" i="7"/>
  <c r="D16" i="9" s="1"/>
  <c r="C16" i="8" s="1"/>
  <c r="H15" i="7"/>
  <c r="H22" i="7"/>
  <c r="H36" i="7"/>
  <c r="H60" i="7"/>
  <c r="D11" i="9" l="1"/>
  <c r="C11" i="8" s="1"/>
  <c r="E11" i="8" s="1"/>
  <c r="H37" i="7"/>
  <c r="H529" i="7" s="1"/>
  <c r="H134" i="7"/>
  <c r="D26" i="9"/>
  <c r="C26" i="8" s="1"/>
  <c r="H249" i="7"/>
  <c r="D37" i="9"/>
  <c r="C37" i="8" s="1"/>
  <c r="H319" i="7"/>
  <c r="X45" i="8"/>
  <c r="Z45" i="8" s="1"/>
  <c r="Y45" i="8"/>
  <c r="S24" i="8"/>
  <c r="U24" i="8"/>
  <c r="V24" i="8" s="1"/>
  <c r="I31" i="8"/>
  <c r="J31" i="8" s="1"/>
  <c r="G31" i="8"/>
  <c r="M34" i="8"/>
  <c r="O34" i="8"/>
  <c r="P34" i="8" s="1"/>
  <c r="R21" i="8"/>
  <c r="Z21" i="8" s="1"/>
  <c r="Y21" i="8"/>
  <c r="I32" i="8"/>
  <c r="K32" i="8"/>
  <c r="L32" i="8" s="1"/>
  <c r="I35" i="8"/>
  <c r="J35" i="8" s="1"/>
  <c r="G35" i="8"/>
  <c r="I29" i="8"/>
  <c r="J29" i="8" s="1"/>
  <c r="G29" i="8"/>
  <c r="I30" i="8"/>
  <c r="J30" i="8" s="1"/>
  <c r="G30" i="8"/>
  <c r="S23" i="8"/>
  <c r="U23" i="8"/>
  <c r="V23" i="8" s="1"/>
  <c r="G36" i="8"/>
  <c r="I36" i="8"/>
  <c r="J36" i="8" s="1"/>
  <c r="T22" i="8"/>
  <c r="Z22" i="8" s="1"/>
  <c r="Y22" i="8"/>
  <c r="O37" i="8"/>
  <c r="P37" i="8" s="1"/>
  <c r="Q37" i="8"/>
  <c r="R37" i="8" s="1"/>
  <c r="M37" i="8"/>
  <c r="N37" i="8" s="1"/>
  <c r="K37" i="8"/>
  <c r="O38" i="8"/>
  <c r="P38" i="8" s="1"/>
  <c r="M38" i="8"/>
  <c r="N38" i="8" s="1"/>
  <c r="K38" i="8"/>
  <c r="Q38" i="8"/>
  <c r="R38" i="8" s="1"/>
  <c r="M18" i="8"/>
  <c r="O18" i="8"/>
  <c r="P18" i="8" s="1"/>
  <c r="X25" i="8"/>
  <c r="Z25" i="8" s="1"/>
  <c r="Y25" i="8"/>
  <c r="O17" i="8"/>
  <c r="Q17" i="8"/>
  <c r="R17" i="8" s="1"/>
  <c r="O19" i="8"/>
  <c r="Q19" i="8"/>
  <c r="R19" i="8" s="1"/>
  <c r="E26" i="8"/>
  <c r="G26" i="8"/>
  <c r="H26" i="8" s="1"/>
  <c r="Q20" i="8"/>
  <c r="R20" i="8" s="1"/>
  <c r="O20" i="8"/>
  <c r="G27" i="8"/>
  <c r="H27" i="8" s="1"/>
  <c r="I27" i="8"/>
  <c r="J27" i="8" s="1"/>
  <c r="E27" i="8"/>
  <c r="U41" i="8"/>
  <c r="V41" i="8" s="1"/>
  <c r="S41" i="8"/>
  <c r="Y11" i="8"/>
  <c r="F11" i="8"/>
  <c r="Z11" i="8" s="1"/>
  <c r="S16" i="8"/>
  <c r="U16" i="8"/>
  <c r="V16" i="8" s="1"/>
  <c r="K33" i="8"/>
  <c r="M33" i="8"/>
  <c r="N33" i="8" s="1"/>
  <c r="W43" i="8"/>
  <c r="X43" i="8" s="1"/>
  <c r="U43" i="8"/>
  <c r="G28" i="8"/>
  <c r="I28" i="8"/>
  <c r="J28" i="8" s="1"/>
  <c r="D44" i="9"/>
  <c r="C44" i="8" s="1"/>
  <c r="H528" i="7"/>
  <c r="H402" i="7"/>
  <c r="D42" i="9"/>
  <c r="C42" i="8" s="1"/>
  <c r="H493" i="7"/>
  <c r="D39" i="9"/>
  <c r="C39" i="8" s="1"/>
  <c r="Y27" i="8" l="1"/>
  <c r="F27" i="8"/>
  <c r="Z27" i="8" s="1"/>
  <c r="J32" i="8"/>
  <c r="Z32" i="8" s="1"/>
  <c r="Y32" i="8"/>
  <c r="T16" i="8"/>
  <c r="Z16" i="8" s="1"/>
  <c r="Y16" i="8"/>
  <c r="W42" i="8"/>
  <c r="X42" i="8" s="1"/>
  <c r="U42" i="8"/>
  <c r="Y24" i="8"/>
  <c r="T24" i="8"/>
  <c r="Z24" i="8" s="1"/>
  <c r="U44" i="8"/>
  <c r="W44" i="8"/>
  <c r="X44" i="8" s="1"/>
  <c r="Y20" i="8"/>
  <c r="P20" i="8"/>
  <c r="Z20" i="8" s="1"/>
  <c r="L37" i="8"/>
  <c r="Z37" i="8" s="1"/>
  <c r="Y37" i="8"/>
  <c r="V43" i="8"/>
  <c r="Z43" i="8" s="1"/>
  <c r="Y43" i="8"/>
  <c r="N18" i="8"/>
  <c r="Z18" i="8" s="1"/>
  <c r="Y18" i="8"/>
  <c r="Y36" i="8"/>
  <c r="H36" i="8"/>
  <c r="Z36" i="8" s="1"/>
  <c r="L38" i="8"/>
  <c r="Y38" i="8"/>
  <c r="Y23" i="8"/>
  <c r="T23" i="8"/>
  <c r="Z23" i="8" s="1"/>
  <c r="N34" i="8"/>
  <c r="Z34" i="8" s="1"/>
  <c r="Y34" i="8"/>
  <c r="H35" i="8"/>
  <c r="Z35" i="8" s="1"/>
  <c r="Y35" i="8"/>
  <c r="Y28" i="8"/>
  <c r="H28" i="8"/>
  <c r="Z28" i="8" s="1"/>
  <c r="S39" i="8"/>
  <c r="T39" i="8" s="1"/>
  <c r="Q39" i="8"/>
  <c r="R39" i="8" s="1"/>
  <c r="O39" i="8"/>
  <c r="P39" i="8" s="1"/>
  <c r="M39" i="8"/>
  <c r="Y33" i="8"/>
  <c r="L33" i="8"/>
  <c r="Z33" i="8" s="1"/>
  <c r="Z38" i="8"/>
  <c r="H30" i="8"/>
  <c r="Z30" i="8" s="1"/>
  <c r="Y30" i="8"/>
  <c r="H31" i="8"/>
  <c r="Y31" i="8"/>
  <c r="Y26" i="8"/>
  <c r="F26" i="8"/>
  <c r="Z26" i="8" s="1"/>
  <c r="Z31" i="8"/>
  <c r="Y29" i="8"/>
  <c r="H29" i="8"/>
  <c r="Z29" i="8" s="1"/>
  <c r="P19" i="8"/>
  <c r="Z19" i="8" s="1"/>
  <c r="Y19" i="8"/>
  <c r="Y41" i="8"/>
  <c r="T41" i="8"/>
  <c r="Z41" i="8" s="1"/>
  <c r="P17" i="8"/>
  <c r="Z17" i="8" s="1"/>
  <c r="Y17" i="8"/>
  <c r="D13" i="9"/>
  <c r="C13" i="8" s="1"/>
  <c r="A40" i="9"/>
  <c r="A40" i="8" s="1"/>
  <c r="V44" i="8" l="1"/>
  <c r="Z44" i="8" s="1"/>
  <c r="Y44" i="8"/>
  <c r="K13" i="8"/>
  <c r="L13" i="8" s="1"/>
  <c r="I13" i="8"/>
  <c r="V42" i="8"/>
  <c r="Z42" i="8" s="1"/>
  <c r="Y42" i="8"/>
  <c r="Y39" i="8"/>
  <c r="N39" i="8"/>
  <c r="Z39" i="8" s="1"/>
  <c r="B4" i="9"/>
  <c r="J13" i="8" l="1"/>
  <c r="Z13" i="8" s="1"/>
  <c r="Y13" i="8"/>
  <c r="A15" i="9"/>
  <c r="A15" i="8" s="1"/>
  <c r="A14" i="9"/>
  <c r="A14" i="8" s="1"/>
  <c r="A13" i="9"/>
  <c r="A13" i="8" s="1"/>
  <c r="A12" i="9"/>
  <c r="A12" i="8" s="1"/>
  <c r="A10" i="9"/>
  <c r="B14" i="9"/>
  <c r="B14" i="8" s="1"/>
  <c r="B13" i="9"/>
  <c r="B13" i="8" s="1"/>
  <c r="B12" i="9"/>
  <c r="B12" i="8" s="1"/>
  <c r="B10" i="9"/>
  <c r="B40" i="9"/>
  <c r="B40" i="8" s="1"/>
  <c r="B15" i="9"/>
  <c r="B15" i="8" s="1"/>
  <c r="D40" i="9" l="1"/>
  <c r="C40" i="8" s="1"/>
  <c r="S40" i="8" l="1"/>
  <c r="T40" i="8" s="1"/>
  <c r="Q40" i="8"/>
  <c r="D15" i="9"/>
  <c r="C15" i="8" s="1"/>
  <c r="K15" i="8" l="1"/>
  <c r="M15" i="8"/>
  <c r="N15" i="8" s="1"/>
  <c r="Y40" i="8"/>
  <c r="R40" i="8"/>
  <c r="Z40" i="8" s="1"/>
  <c r="B4" i="8"/>
  <c r="B3" i="8"/>
  <c r="B1" i="8"/>
  <c r="A48" i="9"/>
  <c r="B10" i="8"/>
  <c r="A10" i="8"/>
  <c r="B3" i="9"/>
  <c r="B2" i="9"/>
  <c r="B1" i="9"/>
  <c r="L15" i="8" l="1"/>
  <c r="Z15" i="8" s="1"/>
  <c r="Y15" i="8"/>
  <c r="D12" i="9"/>
  <c r="C12" i="8" s="1"/>
  <c r="E12" i="8" s="1"/>
  <c r="D14" i="9"/>
  <c r="C14" i="8" s="1"/>
  <c r="K14" i="8" s="1"/>
  <c r="E2" i="8"/>
  <c r="L14" i="8" l="1"/>
  <c r="Z14" i="8" s="1"/>
  <c r="Y14" i="8"/>
  <c r="Y12" i="8"/>
  <c r="F12" i="8"/>
  <c r="Z12" i="8" s="1"/>
  <c r="D10" i="9"/>
  <c r="C10" i="8" l="1"/>
  <c r="U10" i="8" l="1"/>
  <c r="V10" i="8" s="1"/>
  <c r="S10" i="8"/>
  <c r="T10" i="8" s="1"/>
  <c r="Q10" i="8"/>
  <c r="R10" i="8" s="1"/>
  <c r="O10" i="8"/>
  <c r="P10" i="8" s="1"/>
  <c r="M10" i="8"/>
  <c r="N10" i="8" s="1"/>
  <c r="I10" i="8"/>
  <c r="J10" i="8" s="1"/>
  <c r="G10" i="8"/>
  <c r="H10" i="8" s="1"/>
  <c r="E10" i="8"/>
  <c r="W10" i="8"/>
  <c r="X10" i="8" s="1"/>
  <c r="K10" i="8"/>
  <c r="L10" i="8" s="1"/>
  <c r="F10" i="8"/>
  <c r="Z10" i="8" l="1"/>
  <c r="Y10" i="8"/>
  <c r="G47" i="8"/>
  <c r="I47" i="8"/>
  <c r="D46" i="9"/>
  <c r="U47" i="8"/>
  <c r="C46" i="8" l="1"/>
  <c r="W46" i="8" s="1"/>
  <c r="D47" i="9"/>
  <c r="C36" i="9" s="1"/>
  <c r="Q47" i="8"/>
  <c r="K47" i="8"/>
  <c r="M47" i="8"/>
  <c r="O47" i="8"/>
  <c r="Y46" i="8" l="1"/>
  <c r="X46" i="8"/>
  <c r="Z46" i="8" s="1"/>
  <c r="W47" i="8"/>
  <c r="C47" i="8"/>
  <c r="N47" i="8" s="1"/>
  <c r="C28" i="9"/>
  <c r="C43" i="9"/>
  <c r="C18" i="9"/>
  <c r="C20" i="9"/>
  <c r="C45" i="9"/>
  <c r="C31" i="9"/>
  <c r="C27" i="9"/>
  <c r="C42" i="9"/>
  <c r="C39" i="9"/>
  <c r="C14" i="9"/>
  <c r="C44" i="9"/>
  <c r="C37" i="9"/>
  <c r="C30" i="9"/>
  <c r="C24" i="9"/>
  <c r="C33" i="9"/>
  <c r="C17" i="9"/>
  <c r="C34" i="9"/>
  <c r="C41" i="9"/>
  <c r="C11" i="9"/>
  <c r="C23" i="9"/>
  <c r="C15" i="9"/>
  <c r="C25" i="9"/>
  <c r="C46" i="9"/>
  <c r="C16" i="9"/>
  <c r="C29" i="9"/>
  <c r="C26" i="9"/>
  <c r="C32" i="9"/>
  <c r="C22" i="9"/>
  <c r="C38" i="9"/>
  <c r="C35" i="9"/>
  <c r="C10" i="9"/>
  <c r="C12" i="9"/>
  <c r="C40" i="9"/>
  <c r="C13" i="9"/>
  <c r="C19" i="9"/>
  <c r="C21" i="9"/>
  <c r="Y47" i="8"/>
  <c r="Z47" i="8" s="1"/>
  <c r="S47" i="8"/>
  <c r="T47" i="8" s="1"/>
  <c r="E47" i="8"/>
  <c r="F47" i="8" s="1"/>
  <c r="X47" i="8" l="1"/>
  <c r="D44" i="8"/>
  <c r="D23" i="8"/>
  <c r="D21" i="8"/>
  <c r="D37" i="8"/>
  <c r="D36" i="8"/>
  <c r="V47" i="8"/>
  <c r="D38" i="8"/>
  <c r="D16" i="8"/>
  <c r="D41" i="8"/>
  <c r="D35" i="8"/>
  <c r="D18" i="8"/>
  <c r="D19" i="8"/>
  <c r="D43" i="8"/>
  <c r="D27" i="8"/>
  <c r="D11" i="8"/>
  <c r="D29" i="8"/>
  <c r="D34" i="8"/>
  <c r="D22" i="8"/>
  <c r="D39" i="8"/>
  <c r="D12" i="8"/>
  <c r="D32" i="8"/>
  <c r="J47" i="8"/>
  <c r="D10" i="8"/>
  <c r="D14" i="8"/>
  <c r="D46" i="8"/>
  <c r="D15" i="8"/>
  <c r="D17" i="8"/>
  <c r="D24" i="8"/>
  <c r="D40" i="8"/>
  <c r="D28" i="8"/>
  <c r="D25" i="8"/>
  <c r="D30" i="8"/>
  <c r="H47" i="8"/>
  <c r="D20" i="8"/>
  <c r="D13" i="8"/>
  <c r="D33" i="8"/>
  <c r="D26" i="8"/>
  <c r="D42" i="8"/>
  <c r="D31" i="8"/>
  <c r="D45" i="8"/>
  <c r="P47" i="8"/>
  <c r="L47" i="8"/>
  <c r="R47" i="8"/>
  <c r="C47" i="9"/>
  <c r="D47" i="8" l="1"/>
</calcChain>
</file>

<file path=xl/sharedStrings.xml><?xml version="1.0" encoding="utf-8"?>
<sst xmlns="http://schemas.openxmlformats.org/spreadsheetml/2006/main" count="18254" uniqueCount="5349">
  <si>
    <t>ITEM</t>
  </si>
  <si>
    <t>DESCRIÇÃO</t>
  </si>
  <si>
    <t>OBRA</t>
  </si>
  <si>
    <t>%</t>
  </si>
  <si>
    <t>CÓDIGO</t>
  </si>
  <si>
    <t>UND</t>
  </si>
  <si>
    <t>QNT</t>
  </si>
  <si>
    <t>P. UNT</t>
  </si>
  <si>
    <t>P. TOTAL</t>
  </si>
  <si>
    <t>TOTAL DO ITEM</t>
  </si>
  <si>
    <t>BDI:</t>
  </si>
  <si>
    <t>PREÇO GLOBAL</t>
  </si>
  <si>
    <t>PLANILHA ORÇAMENTÁRIA</t>
  </si>
  <si>
    <t>VALOR</t>
  </si>
  <si>
    <t>MÊS 01</t>
  </si>
  <si>
    <t>VALOR (R$)</t>
  </si>
  <si>
    <t>MÊS 02</t>
  </si>
  <si>
    <t>MÊS 03</t>
  </si>
  <si>
    <t>TOTAL</t>
  </si>
  <si>
    <t>Município</t>
  </si>
  <si>
    <t>Endereço</t>
  </si>
  <si>
    <t>Referência:</t>
  </si>
  <si>
    <t>PLANILHA RESUMO</t>
  </si>
  <si>
    <t>P. BASE</t>
  </si>
  <si>
    <t>UN</t>
  </si>
  <si>
    <t>ADMINISTRAÇÃO DE OBRA</t>
  </si>
  <si>
    <t>M</t>
  </si>
  <si>
    <t>m²</t>
  </si>
  <si>
    <t>CRONOGRAMA FÍSICO-FINANCEIRO</t>
  </si>
  <si>
    <t>PRELIMINAR</t>
  </si>
  <si>
    <t>LIMPEZA FINAL DA OBRA</t>
  </si>
  <si>
    <t>Município:</t>
  </si>
  <si>
    <t>OBRA:</t>
  </si>
  <si>
    <t>Endereço:</t>
  </si>
  <si>
    <t>COMPOSIÇÃO DA PARCELA DE BDI (BONIFICAÇÕES E DESPESA INDIRETAS)</t>
  </si>
  <si>
    <t>ITENS RELATIVOS À ADMINISTRAÇÃO CENTRAL</t>
  </si>
  <si>
    <t>% SOBRE PV</t>
  </si>
  <si>
    <t>AC - Administração Central</t>
  </si>
  <si>
    <t>DF - Custos Financeiros</t>
  </si>
  <si>
    <t>C - Riscos</t>
  </si>
  <si>
    <t>S - Seguros e Garantias Contratuais</t>
  </si>
  <si>
    <t xml:space="preserve">G - Garantias </t>
  </si>
  <si>
    <t>Sub-total</t>
  </si>
  <si>
    <t>LUCRO</t>
  </si>
  <si>
    <t>E - Lucro Operacional</t>
  </si>
  <si>
    <t>BDI SEM IMPOSTOS</t>
  </si>
  <si>
    <t>TAXAS E IMPOSTOS</t>
  </si>
  <si>
    <t>F - PIS</t>
  </si>
  <si>
    <t>G - COFINS</t>
  </si>
  <si>
    <t>H - ISSQN</t>
  </si>
  <si>
    <t>Contribuição Previdenciária - Lei N° 13.161/15</t>
  </si>
  <si>
    <t>BDI COM IMPOSTOS</t>
  </si>
  <si>
    <t>Legenda:</t>
  </si>
  <si>
    <r>
      <rPr>
        <b/>
        <i/>
        <sz val="8"/>
        <color indexed="8"/>
        <rFont val="Calibri Light"/>
        <family val="2"/>
      </rPr>
      <t xml:space="preserve">PV </t>
    </r>
    <r>
      <rPr>
        <i/>
        <sz val="8"/>
        <color indexed="8"/>
        <rFont val="Calibri Light"/>
        <family val="2"/>
      </rPr>
      <t>= Preço de Venda</t>
    </r>
  </si>
  <si>
    <t>IA = Inflação Acumulada (período de 12 meses - IPCA) = 4,84%</t>
  </si>
  <si>
    <t>CD = Custo Direto</t>
  </si>
  <si>
    <t>CF = ((1 + Selic)¹/¹² x ((1+IA)¹/¹² -1)</t>
  </si>
  <si>
    <t>Selic Fev/2014 = 10,52%</t>
  </si>
  <si>
    <t>Seguros e Garantias (2,5% a.a. sobre 5% do PV) - Prazo médio de 1 ano</t>
  </si>
  <si>
    <t>Lucro Operacional conforme Portaria SINFRA n°. 343/05 de 07 de junho de 2005.</t>
  </si>
  <si>
    <t>Localidade / alíquota ISSQN</t>
  </si>
  <si>
    <t>Para Mão de Obra</t>
  </si>
  <si>
    <t>40% sobre alíquota</t>
  </si>
  <si>
    <t>ACESSIBILIDADE</t>
  </si>
  <si>
    <t>3.0</t>
  </si>
  <si>
    <t>4.0</t>
  </si>
  <si>
    <t>5.0</t>
  </si>
  <si>
    <t>8.0</t>
  </si>
  <si>
    <t>9.0</t>
  </si>
  <si>
    <t>10.0</t>
  </si>
  <si>
    <t>11.0</t>
  </si>
  <si>
    <t>12.0</t>
  </si>
  <si>
    <t>13.0</t>
  </si>
  <si>
    <t>14.0</t>
  </si>
  <si>
    <t>15.0</t>
  </si>
  <si>
    <t>17.0</t>
  </si>
  <si>
    <t>18.0</t>
  </si>
  <si>
    <t>BAIXA TENSÃO</t>
  </si>
  <si>
    <t>19.0</t>
  </si>
  <si>
    <t>20.0</t>
  </si>
  <si>
    <t>21.0</t>
  </si>
  <si>
    <t>22.0</t>
  </si>
  <si>
    <t>24.0</t>
  </si>
  <si>
    <t>25.0</t>
  </si>
  <si>
    <t>26.0</t>
  </si>
  <si>
    <t>27.0</t>
  </si>
  <si>
    <t>28.0</t>
  </si>
  <si>
    <t>29.0</t>
  </si>
  <si>
    <t>30.0</t>
  </si>
  <si>
    <t>VIGAS</t>
  </si>
  <si>
    <t>31.0</t>
  </si>
  <si>
    <t>32.0</t>
  </si>
  <si>
    <t>33.0</t>
  </si>
  <si>
    <t>34.0</t>
  </si>
  <si>
    <t>35.0</t>
  </si>
  <si>
    <t>36.0</t>
  </si>
  <si>
    <t>1.0</t>
  </si>
  <si>
    <t>2.0</t>
  </si>
  <si>
    <t>6.0</t>
  </si>
  <si>
    <t>7.0</t>
  </si>
  <si>
    <t>23.0</t>
  </si>
  <si>
    <t>MÊS 04</t>
  </si>
  <si>
    <t>MÊS 05</t>
  </si>
  <si>
    <t>MÊS 06</t>
  </si>
  <si>
    <t>MÊS 07</t>
  </si>
  <si>
    <t>MÊS 08</t>
  </si>
  <si>
    <t>MÊS 09</t>
  </si>
  <si>
    <t>MÊS 10</t>
  </si>
  <si>
    <t>COMPOSIÇÃO DOS ENCARGOS SOCIAIS</t>
  </si>
  <si>
    <t xml:space="preserve">ESCALA SALARIAL DE MÃO-DE-OBRA </t>
  </si>
  <si>
    <t>COM DESONERAÇÃO</t>
  </si>
  <si>
    <t>HORISTA (%)</t>
  </si>
  <si>
    <t>MENSALISTA (%)</t>
  </si>
  <si>
    <t>GRUPO A</t>
  </si>
  <si>
    <t>A1</t>
  </si>
  <si>
    <t>INSS</t>
  </si>
  <si>
    <t>A2</t>
  </si>
  <si>
    <t>SESI</t>
  </si>
  <si>
    <t>A3</t>
  </si>
  <si>
    <t>SENAI</t>
  </si>
  <si>
    <t>A4</t>
  </si>
  <si>
    <t>INCRA</t>
  </si>
  <si>
    <t>A5</t>
  </si>
  <si>
    <t>SEBRAE</t>
  </si>
  <si>
    <t>A6</t>
  </si>
  <si>
    <t>Salario Educação</t>
  </si>
  <si>
    <t>A7</t>
  </si>
  <si>
    <t>Seguro Contra Acidentes de Trabalho</t>
  </si>
  <si>
    <t>A8</t>
  </si>
  <si>
    <t>FGTS</t>
  </si>
  <si>
    <t>A9</t>
  </si>
  <si>
    <t>SECONCI</t>
  </si>
  <si>
    <t>A</t>
  </si>
  <si>
    <t>Total</t>
  </si>
  <si>
    <t>GRUPO B</t>
  </si>
  <si>
    <t>B1</t>
  </si>
  <si>
    <t>Repouso Semanal Remunerado</t>
  </si>
  <si>
    <t>Não incide</t>
  </si>
  <si>
    <t>B2</t>
  </si>
  <si>
    <t>Feriados</t>
  </si>
  <si>
    <t>B3</t>
  </si>
  <si>
    <t>Auxilio - Enfermidade</t>
  </si>
  <si>
    <t>B4</t>
  </si>
  <si>
    <t>13º Salario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</si>
  <si>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</si>
  <si>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</si>
  <si>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</si>
  <si>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</si>
  <si>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</si>
  <si>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</si>
  <si>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</si>
  <si>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</si>
  <si>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</si>
  <si>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</si>
  <si>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</si>
  <si>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</si>
  <si>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</si>
  <si>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</si>
  <si>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</si>
  <si>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</si>
  <si>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</si>
  <si>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</si>
  <si>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</si>
  <si>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</si>
  <si>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</si>
  <si>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</si>
  <si>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</si>
  <si>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</si>
  <si>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</si>
  <si>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</si>
  <si>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</si>
  <si>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</si>
  <si>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</si>
  <si>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</si>
  <si>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</si>
  <si>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 (A+B+C+D)</t>
  </si>
  <si>
    <t>PISO</t>
  </si>
  <si>
    <t>ESQUADRIAS</t>
  </si>
  <si>
    <t>PAISAGISMO E URBANISMO</t>
  </si>
  <si>
    <t>ÁGUA FRIA</t>
  </si>
  <si>
    <t>COBERTURA METÁLICA</t>
  </si>
  <si>
    <t>PINTURA</t>
  </si>
  <si>
    <t xml:space="preserve"> 1.1 </t>
  </si>
  <si>
    <t>PLACA DE OBRA EM CHAPA DE ACO GALVANIZADO</t>
  </si>
  <si>
    <t xml:space="preserve"> 99059 </t>
  </si>
  <si>
    <t>LOCACAO CONVENCIONAL DE OBRA, UTILIZANDO GABARITO DE TÁBUAS CORRIDAS PONTALETADAS A CADA 2,00M -  2 UTILIZAÇÕES. AF_10/2018</t>
  </si>
  <si>
    <t xml:space="preserve"> 1.2 </t>
  </si>
  <si>
    <t>MES</t>
  </si>
  <si>
    <t>SERVIÇOS PRELIMINARES</t>
  </si>
  <si>
    <t xml:space="preserve"> 98459 </t>
  </si>
  <si>
    <t>TAPUME COM TELHA METÁLICA. AF_05/2018</t>
  </si>
  <si>
    <t>m³</t>
  </si>
  <si>
    <t>M3XKM</t>
  </si>
  <si>
    <t>3.1</t>
  </si>
  <si>
    <t>3.2</t>
  </si>
  <si>
    <t>3.3</t>
  </si>
  <si>
    <t xml:space="preserve"> 88489 </t>
  </si>
  <si>
    <t>APLICAÇÃO MANUAL DE PINTURA COM TINTA LÁTEX ACRÍLICA EM PAREDES, DUAS DEMÃOS. AF_06/2014</t>
  </si>
  <si>
    <t xml:space="preserve"> 88485 </t>
  </si>
  <si>
    <t>APLICAÇÃO DE FUNDO SELADOR ACRÍLICO EM PAREDES, UMA DEMÃO. AF_06/2014</t>
  </si>
  <si>
    <t>3.4</t>
  </si>
  <si>
    <t>M²</t>
  </si>
  <si>
    <t>3.5</t>
  </si>
  <si>
    <t xml:space="preserve"> 100674 </t>
  </si>
  <si>
    <t>JANELA FIXA DE ALUMÍNIO PARA VIDRO, COM VIDRO, BATENTE E FERRAGENS. EXCLUSIVE ACABAMENTO, ALIZAR E CONTRAMARCO. FORNECIMENTO E INSTALAÇÃO. AF_12/2019</t>
  </si>
  <si>
    <t xml:space="preserve"> 91341 </t>
  </si>
  <si>
    <t>PORTA EM ALUMÍNIO DE ABRIR TIPO VENEZIANA COM GUARNIÇÃO, FIXAÇÃO COM PARAFUSOS - FORNECIMENTO E INSTALAÇÃO. AF_12/2019</t>
  </si>
  <si>
    <t xml:space="preserve"> SES04064 </t>
  </si>
  <si>
    <t>ESPELHO CRISTAL, ESPESSURA 4MM, COM PARAFUSOS DE FIXACAO, SEM MOLDURA</t>
  </si>
  <si>
    <t>CONSTRUÇÃO CIVIL</t>
  </si>
  <si>
    <t>4.1</t>
  </si>
  <si>
    <t>4.6</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</si>
  <si>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</si>
  <si>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</si>
  <si>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SES01409 </t>
  </si>
  <si>
    <t>BRISE TIPO ASA DE AVIÃO  45º MODELO SL4 CONFORME DETALHAMENTO ARQUITETONICO - FORNECIDO E INSTALADO</t>
  </si>
  <si>
    <t xml:space="preserve"> SES01138 </t>
  </si>
  <si>
    <t>FORNECIMENTO E INSTALAÇÃO DE PLACAS ACM EM PERFIL DE AÇO GALVALUME</t>
  </si>
  <si>
    <t>ELEMENTOS DE VEDAÇÃO INTERNO, EXTERNO E FACHADA</t>
  </si>
  <si>
    <t xml:space="preserve"> 93203 </t>
  </si>
  <si>
    <t>FIXAÇÃO (ENCUNHAMENTO) DE ALVENARIA DE VEDAÇÃO COM ESPUMA DE POLIURETANO EXPANSIVA. AF_03/2016</t>
  </si>
  <si>
    <t xml:space="preserve"> SES01096 </t>
  </si>
  <si>
    <t>REVESTIMENTO COM ARGAMASSA BARITADA, E = 2,0CM</t>
  </si>
  <si>
    <t xml:space="preserve"> 88497 </t>
  </si>
  <si>
    <t>APLICAÇÃO E LIXAMENTO DE MASSA LÁTEX EM PAREDES, DUAS DEMÃOS. AF_06/2014</t>
  </si>
  <si>
    <t xml:space="preserve"> 96113 </t>
  </si>
  <si>
    <t>FORRO EM PLACAS DE GESSO, PARA AMBIENTES COMERCIAIS. AF_05/2017_P</t>
  </si>
  <si>
    <t xml:space="preserve"> 88496 </t>
  </si>
  <si>
    <t>APLICAÇÃO E LIXAMENTO DE MASSA LÁTEX EM TETO, DUAS DEMÃOS. AF_06/2014</t>
  </si>
  <si>
    <t xml:space="preserve"> 88488 </t>
  </si>
  <si>
    <t>APLICAÇÃO MANUAL DE PINTURA COM TINTA LÁTEX ACRÍLICA EM TETO, DUAS DEMÃOS. AF_06/2014</t>
  </si>
  <si>
    <t xml:space="preserve"> 93565 </t>
  </si>
  <si>
    <t>ENGENHEIRO CIVIL DE OBRA JUNIOR COM ENCARGOS COMPLEMENTARES</t>
  </si>
  <si>
    <t xml:space="preserve"> 101404 </t>
  </si>
  <si>
    <t>ENGENHEIRO ELETRICISTA COM ENCARGOS COMPLEMENTARES</t>
  </si>
  <si>
    <t xml:space="preserve"> 94295 </t>
  </si>
  <si>
    <t>MESTRE DE OBRAS COM ENCARGOS COMPLEMENTARES</t>
  </si>
  <si>
    <t xml:space="preserve"> 93572 </t>
  </si>
  <si>
    <t>ENCARREGADO GERAL DE OBRAS COM ENCARGOS COMPLEMENTARES</t>
  </si>
  <si>
    <t xml:space="preserve"> 93563 </t>
  </si>
  <si>
    <t>ALMOXARIFE COM ENCARGOS COMPLEMENTARES</t>
  </si>
  <si>
    <t xml:space="preserve"> 1.3 </t>
  </si>
  <si>
    <t xml:space="preserve"> 1.4 </t>
  </si>
  <si>
    <t xml:space="preserve"> 1.5 </t>
  </si>
  <si>
    <t xml:space="preserve"> 1.6 </t>
  </si>
  <si>
    <t>2.1</t>
  </si>
  <si>
    <t>INSTALAÇÕES PROVISÓRIAS</t>
  </si>
  <si>
    <t xml:space="preserve"> SES01188 </t>
  </si>
  <si>
    <t>2.1.1</t>
  </si>
  <si>
    <t>2.1.2</t>
  </si>
  <si>
    <t>2.1.3</t>
  </si>
  <si>
    <t>DEMOLIÇÃO</t>
  </si>
  <si>
    <t>2.2</t>
  </si>
  <si>
    <t xml:space="preserve"> SES01241 </t>
  </si>
  <si>
    <t>DEMOLIÇAO PISO GRANILITE, LADRILHO HIDRAULICO, CERAMICO, CACOS, INCLUSIVE BASE</t>
  </si>
  <si>
    <t xml:space="preserve"> 2.2.2 </t>
  </si>
  <si>
    <t xml:space="preserve"> 97634 </t>
  </si>
  <si>
    <t>DEMOLIÇÃO DE REVESTIMENTO CERÂMICO, DE FORMA MECANIZADA COM MARTELETE, SEM REAPROVEITAMENTO. AF_12/2017</t>
  </si>
  <si>
    <t xml:space="preserve"> 2.2.3 </t>
  </si>
  <si>
    <t xml:space="preserve"> 97647 </t>
  </si>
  <si>
    <t>REMOÇÃO DE TELHAS, DE FIBROCIMENTO, METÁLICA E CERÂMICA, DE FORMA MANUAL, SEM REAPROVEITAMENTO. AF_12/2017</t>
  </si>
  <si>
    <t xml:space="preserve"> 2.2.4 </t>
  </si>
  <si>
    <t xml:space="preserve"> SES01007 </t>
  </si>
  <si>
    <t>REMOÇÃO DE BANCADA DE PEDRA (MÁRMORE, GRANITO, ARDÓSIA, MARMORITE, ETC.)</t>
  </si>
  <si>
    <t xml:space="preserve"> 2.2.5 </t>
  </si>
  <si>
    <t xml:space="preserve"> 97622 </t>
  </si>
  <si>
    <t>DEMOLIÇÃO DE ALVENARIA DE BLOCO FURADO, DE FORMA MANUAL, SEM REAPROVEITAMENTO. AF_12/2017</t>
  </si>
  <si>
    <t xml:space="preserve"> 2.2.6 </t>
  </si>
  <si>
    <t xml:space="preserve"> 97644 </t>
  </si>
  <si>
    <t>REMOÇÃO DE PORTAS, DE FORMA MANUAL, SEM REAPROVEITAMENTO. AF_12/2017</t>
  </si>
  <si>
    <t xml:space="preserve"> 2.2.7 </t>
  </si>
  <si>
    <t xml:space="preserve"> 97645 </t>
  </si>
  <si>
    <t>REMOÇÃO DE JANELAS, DE FORMA MANUAL, SEM REAPROVEITAMENTO. AF_12/2017</t>
  </si>
  <si>
    <t xml:space="preserve"> 2.2.8 </t>
  </si>
  <si>
    <t xml:space="preserve"> 97629 </t>
  </si>
  <si>
    <t>DEMOLIÇÃO DE LAJES, DE FORMA MECANIZADA COM MARTELETE, SEM REAPROVEITAMENTO. AF_12/2017</t>
  </si>
  <si>
    <t xml:space="preserve"> 2.2.9 </t>
  </si>
  <si>
    <t xml:space="preserve"> SES01423 </t>
  </si>
  <si>
    <t>REMOÇÃO DE FORROS DE DRYWALL, PVC E FIBROMINERAL, DE FORMA MANUAL, SEM REAPROVEITAMENTO</t>
  </si>
  <si>
    <t xml:space="preserve"> 2.2.10 </t>
  </si>
  <si>
    <t xml:space="preserve"> 97628 </t>
  </si>
  <si>
    <t>DEMOLIÇÃO DE LAJES, DE FORMA MANUAL, SEM REAPROVEITAMENTO. AF_12/2017</t>
  </si>
  <si>
    <t xml:space="preserve"> 2.2.11 </t>
  </si>
  <si>
    <t xml:space="preserve"> 100982 </t>
  </si>
  <si>
    <t>CARGA, MANOBRA E DESCARGA DE ENTULHO EM CAMINHÃO BASCULANTE 10 M³ - CARGA COM ESCAVADEIRA HIDRÁULICA  (CAÇAMBA DE 0,80 M³ / 111 HP) E DESCARGA LIVRE (UNIDADE: M3). AF_07/2020</t>
  </si>
  <si>
    <t xml:space="preserve"> 2.2.12 </t>
  </si>
  <si>
    <t xml:space="preserve"> 95875 </t>
  </si>
  <si>
    <t>TRANSPORTE COM CAMINHÃO BASCULANTE DE 10 M³, EM VIA URBANA PAVIMENTADA, DMT ATÉ 30 KM (UNIDADE: M3XKM). AF_07/2020</t>
  </si>
  <si>
    <t>2.2.1</t>
  </si>
  <si>
    <t>TOTAL SERVIÇOS PRELIMINARES</t>
  </si>
  <si>
    <t xml:space="preserve"> 103328 </t>
  </si>
  <si>
    <t>ALVENARIA DE VEDAÇÃO DE BLOCOS CERÂMICOS FURADOS NA HORIZONTAL DE 9X19X19 CM (ESPESSURA 9 CM) E ARGAMASSA DE ASSENTAMENTO COM PREPARO EM BETONEIRA. AF_12/2021</t>
  </si>
  <si>
    <t xml:space="preserve"> 87905 </t>
  </si>
  <si>
    <t>CHAPISCO APLICADO EM ALVENARIA (COM PRESENÇA DE VÃOS) E ESTRUTURAS DE CONCRETO DE FACHADA, COM COLHER DE PEDREIRO.  ARGAMASSA TRAÇO 1:3 COM PREPARO EM BETONEIRA 400L. AF_06/2014</t>
  </si>
  <si>
    <t xml:space="preserve"> 98557 </t>
  </si>
  <si>
    <t>IMPERMEABILIZAÇÃO DE SUPERFÍCIE COM EMULSÃO ASFÁLTICA, 2 DEMÃOS AF_06/2018</t>
  </si>
  <si>
    <t xml:space="preserve"> 96361 </t>
  </si>
  <si>
    <t>PAREDE COM PLACAS DE GESSO ACARTONADO (DRYWALL), PARA USO INTERNO, COM DUAS FACES SIMPLES E ESTRUTURA METÁLICA COM GUIAS DUPLAS, COM VÃOS. AF_06/2017_P</t>
  </si>
  <si>
    <t>VERGAS E CONTRAVERGAS</t>
  </si>
  <si>
    <t xml:space="preserve"> 93187 </t>
  </si>
  <si>
    <t>VERGA MOLDADA IN LOCO EM CONCRETO PARA JANELAS COM MAIS DE 1,5 M DE VÃO. AF_03/2016</t>
  </si>
  <si>
    <t xml:space="preserve"> 93197 </t>
  </si>
  <si>
    <t>CONTRAVERGA MOLDADA IN LOCO EM CONCRETO PARA VÃOS DE MAIS DE 1,5 M DE COMPRIMENTO. AF_03/2016</t>
  </si>
  <si>
    <t xml:space="preserve"> 93186 </t>
  </si>
  <si>
    <t>VERGA MOLDADA IN LOCO EM CONCRETO PARA JANELAS COM ATÉ 1,5 M DE VÃO. AF_03/2016</t>
  </si>
  <si>
    <t xml:space="preserve"> 93196 </t>
  </si>
  <si>
    <t>CONTRAVERGA MOLDADA IN LOCO EM CONCRETO PARA VÃOS DE ATÉ 1,5 M DE COMPRIMENTO. AF_03/2016</t>
  </si>
  <si>
    <t xml:space="preserve"> 93189 </t>
  </si>
  <si>
    <t>VERGA MOLDADA IN LOCO EM CONCRETO PARA PORTAS COM MAIS DE 1,5 M DE VÃO. AF_03/2016</t>
  </si>
  <si>
    <t xml:space="preserve"> 93188 </t>
  </si>
  <si>
    <t>VERGA MOLDADA IN LOCO EM CONCRETO PARA PORTAS COM ATÉ 1,5 M DE VÃO. AF_03/2016</t>
  </si>
  <si>
    <t>9.1</t>
  </si>
  <si>
    <t>7.1</t>
  </si>
  <si>
    <t>7.4</t>
  </si>
  <si>
    <t>4.4</t>
  </si>
  <si>
    <t>4.2</t>
  </si>
  <si>
    <t>4.3</t>
  </si>
  <si>
    <t>4.5</t>
  </si>
  <si>
    <t>REVESTIMENTOS</t>
  </si>
  <si>
    <t xml:space="preserve"> SES01424 </t>
  </si>
  <si>
    <t>REVESTIMENTO CERÂMICO PARA PISO COM PLACAS TIPO PORCELANATO DE DIMENSÕES 80X80 CM APLICADA EM AMBIENTES DE ÁREA MAIOR QUE 10 M²</t>
  </si>
  <si>
    <t xml:space="preserve"> SES01425 </t>
  </si>
  <si>
    <t>REVESTIMENTO CERÂMICO PARA PISO COM PLACAS TIPO PORCELANATO DE DIMENSÕES 120X60 CM APLICADA EM AMBIENTES DE ÁREA MAIOR QUE 10 M²</t>
  </si>
  <si>
    <t xml:space="preserve"> SES01082 </t>
  </si>
  <si>
    <t>PAREDE COM PLACAS CIMENTICIAS, PARA USO EXTERNO, INCUSO ACABAMENTO (APLICAÇÃO DE MASSA CORRIDA E TEXTURA EFEITO CONCRETO)</t>
  </si>
  <si>
    <t>5.1</t>
  </si>
  <si>
    <t>5.2</t>
  </si>
  <si>
    <t>5.3</t>
  </si>
  <si>
    <t>5.4</t>
  </si>
  <si>
    <t>5.5</t>
  </si>
  <si>
    <t xml:space="preserve"> 100721 </t>
  </si>
  <si>
    <t>PINTURA COM TINTA ALQUÍDICA DE FUNDO (TIPO ZARCÃO) PULVERIZADA SOBRE SUPERFÍCIES METÁLICAS (EXCETO PERFIL) EXECUTADO EM OBRA (POR DEMÃO). AF_01/2020_P</t>
  </si>
  <si>
    <t xml:space="preserve"> 102491 </t>
  </si>
  <si>
    <t>PINTURA DE PISO COM TINTA ACRÍLICA, APLICAÇÃO MANUAL, 2 DEMÃOS, INCLUSO FUNDO PREPARADOR. AF_05/2021</t>
  </si>
  <si>
    <t>6.1</t>
  </si>
  <si>
    <t>6.2</t>
  </si>
  <si>
    <t>6.3</t>
  </si>
  <si>
    <t>6.4</t>
  </si>
  <si>
    <t>6.5</t>
  </si>
  <si>
    <t>6.6</t>
  </si>
  <si>
    <t>6.7</t>
  </si>
  <si>
    <t>6.8</t>
  </si>
  <si>
    <t>6.9</t>
  </si>
  <si>
    <r>
      <t xml:space="preserve">Alíquota de </t>
    </r>
    <r>
      <rPr>
        <b/>
        <i/>
        <u/>
        <sz val="11"/>
        <color indexed="10"/>
        <rFont val="Calibri Light"/>
        <family val="2"/>
      </rPr>
      <t>Barra do Bugres</t>
    </r>
    <r>
      <rPr>
        <i/>
        <sz val="11"/>
        <color indexed="10"/>
        <rFont val="Calibri Light"/>
        <family val="2"/>
      </rPr>
      <t xml:space="preserve"> = 2,5%</t>
    </r>
  </si>
  <si>
    <t xml:space="preserve"> SES01131 </t>
  </si>
  <si>
    <t>PISO VINÍLICO ECLIPSE PREMIUM COM SUPORTE CURVO E RODAPÉ - FORNECIDO E INSTALADO</t>
  </si>
  <si>
    <t xml:space="preserve"> SES01132 </t>
  </si>
  <si>
    <t>PISO VINILICO CONDUTIVA IQ TORO COM SUPORTE CURVO, FIO DE COBRE E RODAPÉ, COM DISSIPADOR DE ELETRICIDADE - FORNECIDO E INSTALADO</t>
  </si>
  <si>
    <t xml:space="preserve"> SES01426 </t>
  </si>
  <si>
    <t>RODAPÉ EM PORCELANATO DE 15CM DE ALTURA DE DIMENSÕES 80X80CM</t>
  </si>
  <si>
    <t xml:space="preserve"> 92396 </t>
  </si>
  <si>
    <t>EXECUÇÃO DE PASSEIO EM PISO INTERTRAVADO, COM BLOCO RETANGULAR COR NATURAL DE 20 X 10 CM, ESPESSURA 6 CM. AF_12/2015</t>
  </si>
  <si>
    <t xml:space="preserve"> 94991 </t>
  </si>
  <si>
    <t>EXECUÇÃO DE PASSEIO (CALÇADA) OU PISO DE CONCRETO COM CONCRETO MOLDADO IN LOCO, USINADO, ACABAMENTO CONVENCIONAL, NÃO ARMADO. AF_07/2016</t>
  </si>
  <si>
    <t xml:space="preserve"> 98689 </t>
  </si>
  <si>
    <t>SOLEIRA EM GRANITO, LARGURA 15 CM, ESPESSURA 2,0 CM. AF_09/2020</t>
  </si>
  <si>
    <t>7.2</t>
  </si>
  <si>
    <t>7.3</t>
  </si>
  <si>
    <t>7.5</t>
  </si>
  <si>
    <t>7.6</t>
  </si>
  <si>
    <t>7.7</t>
  </si>
  <si>
    <t>7.8</t>
  </si>
  <si>
    <t xml:space="preserve"> 94216 </t>
  </si>
  <si>
    <t>TELHAMENTO COM TELHA METÁLICA TERMOACÚSTICA E = 30 MM, COM ATÉ 2 ÁGUAS, INCLUSO IÇAMENTO. AF_07/2019</t>
  </si>
  <si>
    <t xml:space="preserve"> 100327 </t>
  </si>
  <si>
    <t>RUFO EXTERNO/INTERNO EM CHAPA DE AÇO GALVANIZADO NÚMERO 26, CORTE DE 33 CM, INCLUSO IÇAMENTO. AF_07/2019</t>
  </si>
  <si>
    <t xml:space="preserve"> 99054 </t>
  </si>
  <si>
    <t>ACABAMENTOS PARA FORRO (SANCA DE GESSO MONTADA NA OBRA). AF_05/2017_P</t>
  </si>
  <si>
    <t>8.1</t>
  </si>
  <si>
    <t>8.2</t>
  </si>
  <si>
    <t>8.3</t>
  </si>
  <si>
    <t>8.4</t>
  </si>
  <si>
    <t xml:space="preserve"> 94570 </t>
  </si>
  <si>
    <t>JANELA DE ALUMÍNIO DE CORRER COM 2 FOLHAS PARA VIDROS, COM VIDROS, BATENTE, ACABAMENTO COM ACETATO OU BRILHANTE E FERRAGENS. EXCLUSIVE ALIZAR E CONTRAMARCO. FORNECIMENTO E INSTALAÇÃO. AF_12/2019</t>
  </si>
  <si>
    <t xml:space="preserve"> SES01392 </t>
  </si>
  <si>
    <t>JANELA FIXA DE VIDRO PLUMBIFERO, DIMENSÃO 1X1M COM PROTEÇÃO DE 2MM PB, BATENTE E FERRAGENS. EXCLUSIVE ACABAMENTO, ALIZAR E CONTRAMARCO. FORNECIMENTO E INSTALAÇÃO</t>
  </si>
  <si>
    <t xml:space="preserve"> 91338 </t>
  </si>
  <si>
    <t>PORTA DE ALUMÍNIO DE ABRIR COM LAMBRI, COM GUARNIÇÃO, FIXAÇÃO COM PARAFUSOS - FORNECIMENTO E INSTALAÇÃO. AF_12/2019</t>
  </si>
  <si>
    <t xml:space="preserve"> SES01372 </t>
  </si>
  <si>
    <t>PORTA PLUMBÍFERA 0,8X2,10M REVESTIDA COM CHUMBO DE 2MM, INCLUI FECHADURA, DOBRADIÇA, BATENTE DE AÇO CARBONO E PINTURA ELETROSTÁTICA</t>
  </si>
  <si>
    <t xml:space="preserve"> SES01373 </t>
  </si>
  <si>
    <t>PORTA PLUMBÍFERA 1,2X2,10M REVESTIDA COM CHUMBO DE 2MM, INCLUI FECHADURA, DOBRADIÇA, BATENTE DE AÇO CARBONO E PINTURA ELETROSTÁTICA</t>
  </si>
  <si>
    <t xml:space="preserve"> SES01168 </t>
  </si>
  <si>
    <t>PORTAO DE CORRER EM CHAPA TIPO PAINEL LAMBRIL, INCLUSIVE CHUMBAMENTO</t>
  </si>
  <si>
    <t>9.2</t>
  </si>
  <si>
    <t>9.3</t>
  </si>
  <si>
    <t>9.4</t>
  </si>
  <si>
    <t>9.5</t>
  </si>
  <si>
    <t>9.6</t>
  </si>
  <si>
    <t>9.7</t>
  </si>
  <si>
    <t>9.8</t>
  </si>
  <si>
    <t xml:space="preserve"> 101094 </t>
  </si>
  <si>
    <t>PISO PODOTÁTIL, DIRECIONAL OU ALERTA, ASSENTADO SOBRE ARGAMASSA. AF_05/2020</t>
  </si>
  <si>
    <t xml:space="preserve"> SES04004 </t>
  </si>
  <si>
    <t>FORNECIMENTO E INSTALAÇÃO DE BARRA DE APOIO PARA PCD, EM AÇO INOX, 40CM</t>
  </si>
  <si>
    <t xml:space="preserve"> SES04006 </t>
  </si>
  <si>
    <t>FORNECIMENTO E INSTALAÇÃO DE BARRA DE APOIO PARA PCD, EM AÇO INOX, 70CM</t>
  </si>
  <si>
    <t xml:space="preserve"> SES04007 </t>
  </si>
  <si>
    <t>FORNECIMENTO E INSTALAÇÃO DE BARRA DE APOIO PARA PCD, EM AÇO INOX, 80CM</t>
  </si>
  <si>
    <t xml:space="preserve"> 100875 </t>
  </si>
  <si>
    <t>BANCO ARTICULADO, EM ACO INOX, PARA PCD, FIXADO NA PAREDE - FORNECIMENTO E INSTALAÇÃO. AF_01/2020</t>
  </si>
  <si>
    <t>10.1</t>
  </si>
  <si>
    <t>10.2</t>
  </si>
  <si>
    <t>10.3</t>
  </si>
  <si>
    <t>10.4</t>
  </si>
  <si>
    <t>10.5</t>
  </si>
  <si>
    <t>DIVISÓRIAS E BANCADAS</t>
  </si>
  <si>
    <t xml:space="preserve"> SES02084 </t>
  </si>
  <si>
    <t>DIVISÓRIAS DE GRANITO BRANCO SIENA, E = 3 CM, INCLUINDO ELEMENTOS DE FIXAÇÃO</t>
  </si>
  <si>
    <t xml:space="preserve"> SES02070 </t>
  </si>
  <si>
    <t>BANCADA DE GRANITO BRANCO SIENA (COLOCADO)</t>
  </si>
  <si>
    <t>12.1</t>
  </si>
  <si>
    <t>12.2</t>
  </si>
  <si>
    <t>VIDROS E ESPELHOS</t>
  </si>
  <si>
    <t xml:space="preserve"> 100702 </t>
  </si>
  <si>
    <t>PORTA DE CORRER DE ALUMÍNIO, COM DUAS FOLHAS PARA VIDRO, INCLUSO VIDRO LISO INCOLOR, FECHADURA E PUXADOR, SEM ALIZAR. AF_12/2019</t>
  </si>
  <si>
    <t xml:space="preserve"> SES01347 </t>
  </si>
  <si>
    <t>PELE DE VIDRO COM VIDRO TEMPERADO LAMINADO 8MM(4+4) - FORNECIMENTO E INSTALAÇÃO</t>
  </si>
  <si>
    <t>13.1</t>
  </si>
  <si>
    <t>13.2</t>
  </si>
  <si>
    <t>13.3</t>
  </si>
  <si>
    <t xml:space="preserve"> SES04003 </t>
  </si>
  <si>
    <t>PLANTIO DE GRAMA ESMERALDA EM ROLO COM FORNECIMENTO DE TERRA VEGETAL</t>
  </si>
  <si>
    <t xml:space="preserve"> SES01246 </t>
  </si>
  <si>
    <t>FORNECIMENTO E ESPALHAMENTO DE BRITA</t>
  </si>
  <si>
    <t xml:space="preserve"> SES04066 </t>
  </si>
  <si>
    <t>PAVIMENTAÇÃO ORNAMENTAL EM SEIXO ROLADO ESPALHADO</t>
  </si>
  <si>
    <t xml:space="preserve"> 98505 </t>
  </si>
  <si>
    <t>PLANTIO DE FORRAÇÃO. AF_05/2018</t>
  </si>
  <si>
    <t xml:space="preserve"> 98509 </t>
  </si>
  <si>
    <t>PLANTIO DE ARBUSTO OU  CERCA VIVA. AF_05/2018</t>
  </si>
  <si>
    <t xml:space="preserve"> 98511 </t>
  </si>
  <si>
    <t>PLANTIO DE ÁRVORE ORNAMENTAL COM ALTURA DE MUDA MAIOR QUE 2,00 M E MENOR OU IGUAL A 4,00 M. AF_05/2018</t>
  </si>
  <si>
    <t>11.1</t>
  </si>
  <si>
    <t>11.2</t>
  </si>
  <si>
    <t>12.3</t>
  </si>
  <si>
    <t>13.4</t>
  </si>
  <si>
    <t>13.5</t>
  </si>
  <si>
    <t>13.6</t>
  </si>
  <si>
    <t>SERVIÇOS COMPLEMENTARES</t>
  </si>
  <si>
    <t xml:space="preserve"> SES04049 </t>
  </si>
  <si>
    <t>PLACA INAUGURACAO EM ALUMINIO 0,40X0,60M FORNECIMENTO E COLOCACAO</t>
  </si>
  <si>
    <t xml:space="preserve"> SES04012 </t>
  </si>
  <si>
    <t>FORNECIMENTO DE TOTEM EM CONCRETO ARMADO, INCLUSIVE PLACA EM AÇO INOX COM LOGO DO GOVERNO, DIMENSÕES 170x60x15CM</t>
  </si>
  <si>
    <t xml:space="preserve"> 100862 </t>
  </si>
  <si>
    <t>SUPORTE MÃO FRANCESA EM ACO, ABAS IGUAIS 40 CM, CAPACIDADE MINIMA 70 KG, BRANCO - FORNECIMENTO E INSTALAÇÃO. AF_01/2020</t>
  </si>
  <si>
    <t xml:space="preserve"> SES01004 </t>
  </si>
  <si>
    <t>PROTETOR DE PAREDE OU BATE MACA CURVO, EM PVC FLEXÍVEL, 200MM DE LARGURA, TERMINAL INCLUSO</t>
  </si>
  <si>
    <t xml:space="preserve"> 97637 </t>
  </si>
  <si>
    <t>REMOÇÃO DE TAPUME/ CHAPAS METÁLICAS E DE MADEIRA, DE FORMA MANUAL, SEM REAPROVEITAMENTO. AF_12/2017</t>
  </si>
  <si>
    <t xml:space="preserve"> 99807 </t>
  </si>
  <si>
    <t>LIMPEZA DE REVESTIMENTO CERÂMICO EM PAREDE UTILIZANDO DETERGENTE NEUTRO E ESCOVAÇÃO MANUAL. AF_04/2019</t>
  </si>
  <si>
    <t xml:space="preserve"> SES04011 </t>
  </si>
  <si>
    <t>15.1</t>
  </si>
  <si>
    <t>15.2</t>
  </si>
  <si>
    <t>LIMPEZA GERAL DA OBRA</t>
  </si>
  <si>
    <t>14.1</t>
  </si>
  <si>
    <t>14.2</t>
  </si>
  <si>
    <t>14.3</t>
  </si>
  <si>
    <t>14.4</t>
  </si>
  <si>
    <t>14.5</t>
  </si>
  <si>
    <t>14.6</t>
  </si>
  <si>
    <t>TOTAL ARQUITETONICO</t>
  </si>
  <si>
    <t>HIDROSSANITARIO</t>
  </si>
  <si>
    <t>16.0</t>
  </si>
  <si>
    <t>16.1</t>
  </si>
  <si>
    <t>16.2</t>
  </si>
  <si>
    <t>16.3</t>
  </si>
  <si>
    <t>16.4</t>
  </si>
  <si>
    <t>16.5</t>
  </si>
  <si>
    <t>16.6</t>
  </si>
  <si>
    <t>16.7</t>
  </si>
  <si>
    <t>16.8</t>
  </si>
  <si>
    <t>16.9</t>
  </si>
  <si>
    <t>16.10</t>
  </si>
  <si>
    <t>16.11</t>
  </si>
  <si>
    <t>16.12</t>
  </si>
  <si>
    <t xml:space="preserve"> 100860 </t>
  </si>
  <si>
    <t>CHUVEIRO ELÉTRICO COMUM CORPO PLÁSTICO, TIPO DUCHA  FORNECIMENTO E INSTALAÇÃO. AF_01/2020</t>
  </si>
  <si>
    <t xml:space="preserve"> SES02040 </t>
  </si>
  <si>
    <t>DUCHA HIGIENICA PLASTICA COM REGISTRO METALICO 1/2"</t>
  </si>
  <si>
    <t xml:space="preserve"> 86909 </t>
  </si>
  <si>
    <t>TORNEIRA CROMADA TUBO MÓVEL, DE MESA, 1/2 OU 3/4, PARA PIA DE COZINHA, PADRÃO ALTO - FORNECIMENTO E INSTALAÇÃO. AF_01/2020</t>
  </si>
  <si>
    <t xml:space="preserve"> 86914 </t>
  </si>
  <si>
    <t>TORNEIRA CROMADA 1/2 OU 3/4 PARA TANQUE, PADRÃO MÉDIO - FORNECIMENTO E INSTALAÇÃO. AF_01/2020</t>
  </si>
  <si>
    <t xml:space="preserve"> 100854 </t>
  </si>
  <si>
    <t>TORNEIRA CROMADA DE MESA PARA LAVATÓRIO COM SENSOR DE PRESENCA. AF_01/2020</t>
  </si>
  <si>
    <t xml:space="preserve"> 86932 </t>
  </si>
  <si>
    <t>VASO SANITÁRIO SIFONADO COM CAIXA ACOPLADA LOUÇA BRANCA - PADRÃO MÉDIO, INCLUSO ENGATE FLEXÍVEL EM METAL CROMADO, 1/2  X 40CM - FORNECIMENTO E INSTALAÇÃO. AF_01/2020</t>
  </si>
  <si>
    <t xml:space="preserve"> 94500 </t>
  </si>
  <si>
    <t>REGISTRO DE GAVETA BRUTO, LATÃO, ROSCÁVEL, 3" - FORNECIMENTO E INSTALAÇÃO. AF_08/2021</t>
  </si>
  <si>
    <t xml:space="preserve"> 94794 </t>
  </si>
  <si>
    <t>REGISTRO DE GAVETA BRUTO, LATÃO, ROSCÁVEL, 1 1/2", COM ACABAMENTO E CANOPLA CROMADOS - FORNECIMENTO E INSTALAÇÃO. AF_08/2021</t>
  </si>
  <si>
    <t xml:space="preserve"> 89987 </t>
  </si>
  <si>
    <t>REGISTRO DE GAVETA BRUTO, LATÃO, ROSCÁVEL, 3/4", COM ACABAMENTO E CANOPLA CROMADOS - FORNECIMENTO E INSTALAÇÃO. AF_08/2021</t>
  </si>
  <si>
    <t xml:space="preserve"> 89985 </t>
  </si>
  <si>
    <t>REGISTRO DE PRESSÃO BRUTO, LATÃO, ROSCÁVEL, 3/4", COM ACABAMENTO E CANOPLA CROMADOS - FORNECIMENTO E INSTALAÇÃO. AF_08/2021</t>
  </si>
  <si>
    <t xml:space="preserve"> 96736 </t>
  </si>
  <si>
    <t>LUVA, PPR, DN 20 MM, CLASSE PN 25, INSTALADO EM RESERVAÇÃO DE ÁGUA DE EDIFICAÇÃO QUE POSSUA RESERVATÓRIO DE FIBRA/FIBROCIMENTO  FORNECIMENTO E INSTALAÇÃO. AF_06/2016</t>
  </si>
  <si>
    <t xml:space="preserve"> 90371 </t>
  </si>
  <si>
    <t>REGISTRO DE ESFERA, PVC, ROSCÁVEL, COM VOLANTE, 3/4" - FORNECIMENTO E INSTALAÇÃO. AF_08/2021</t>
  </si>
  <si>
    <t xml:space="preserve"> 86886 </t>
  </si>
  <si>
    <t>ENGATE FLEXÍVEL EM INOX, 1/2  X 30CM - FORNECIMENTO E INSTALAÇÃO. AF_01/2020</t>
  </si>
  <si>
    <t xml:space="preserve"> 90373 </t>
  </si>
  <si>
    <t>JOELHO 90 GRAUS COM BUCHA DE LATÃO, PVC, SOLDÁVEL, DN 25MM, X 1/2 INSTALADO EM RAMAL OU SUB-RAMAL DE ÁGUA - FORNECIMENTO E INSTALAÇÃO. AF_12/2014</t>
  </si>
  <si>
    <t xml:space="preserve"> 89427 </t>
  </si>
  <si>
    <t>LUVA COM BUCHA DE LATÃO, PVC, SOLDÁVEL, DN 25MM X 3/4, INSTALADO EM RAMAL DE DISTRIBUIÇÃO DE ÁGUA - FORNECIMENTO E INSTALAÇÃO. AF_12/2014</t>
  </si>
  <si>
    <t xml:space="preserve"> 94787 </t>
  </si>
  <si>
    <t>ADAPTADOR COM FLANGES LIVRES, PVC, SOLDÁVEL LONGO, DN 50 MM X 1 1/2 , INSTALADO EM RESERVAÇÃO DE ÁGUA DE EDIFICAÇÃO QUE POSSUA RESERVATÓRIO DE FIBRA/FIBROCIMENTO   FORNECIMENTO E INSTALAÇÃO. AF_06/2016</t>
  </si>
  <si>
    <t xml:space="preserve"> 94790 </t>
  </si>
  <si>
    <t>ADAPTADOR COM FLANGES LIVRES, PVC, SOLDÁVEL LONGO, DN 85 MM X 3 , INSTALADO EM RESERVAÇÃO DE ÁGUA DE EDIFICAÇÃO QUE POSSUA RESERVATÓRIO DE FIBRA/FIBROCIMENTO   FORNECIMENTO E INSTALAÇÃO. AF_06/2016</t>
  </si>
  <si>
    <t xml:space="preserve"> 89429 </t>
  </si>
  <si>
    <t>ADAPTADOR CURTO COM BOLSA E ROSCA PARA REGISTRO, PVC, SOLDÁVEL, DN 25MM X 3/4, INSTALADO EM RAMAL DE DISTRIBUIÇÃO DE ÁGUA - FORNECIMENTO E INSTALAÇÃO. AF_12/2014</t>
  </si>
  <si>
    <t xml:space="preserve"> 89596 </t>
  </si>
  <si>
    <t>ADAPTADOR CURTO COM BOLSA E ROSCA PARA REGISTRO, PVC, SOLDÁVEL, DN 50MM X 1.1/2, INSTALADO EM PRUMADA DE ÁGUA - FORNECIMENTO E INSTALAÇÃO. AF_12/2014</t>
  </si>
  <si>
    <t xml:space="preserve"> 89616 </t>
  </si>
  <si>
    <t>ADAPTADOR CURTO COM BOLSA E ROSCA PARA REGISTRO, PVC, SOLDÁVEL, DN 85MM X 3, INSTALADO EM PRUMADA DE ÁGUA - FORNECIMENTO E INSTALAÇÃO. AF_12/2014</t>
  </si>
  <si>
    <t xml:space="preserve"> SES02046 </t>
  </si>
  <si>
    <t>BUCHA DE REDUCAO DE PVC, SOLDAVEL, LONGA, COM 60 X 25 MM, PARA AGUA FRIA PREDIAL</t>
  </si>
  <si>
    <t xml:space="preserve"> SES02048 </t>
  </si>
  <si>
    <t>BUCHA DE REDUCAO DE PVC, SOLDAVEL, LONGA, COM 85 X 60 MM, PARA AGUA FRIA PREDIAL</t>
  </si>
  <si>
    <t xml:space="preserve"> 89481 </t>
  </si>
  <si>
    <t>JOELHO 90 GRAUS, PVC, SOLDÁVEL, DN 25MM, INSTALADO EM PRUMADA DE ÁGUA - FORNECIMENTO E INSTALAÇÃO. AF_12/2014</t>
  </si>
  <si>
    <t xml:space="preserve"> 89501 </t>
  </si>
  <si>
    <t>JOELHO 90 GRAUS, PVC, SOLDÁVEL, DN 50MM, INSTALADO EM PRUMADA DE ÁGUA - FORNECIMENTO E INSTALAÇÃO. AF_12/2014</t>
  </si>
  <si>
    <t xml:space="preserve"> 89505 </t>
  </si>
  <si>
    <t>JOELHO 90 GRAUS, PVC, SOLDÁVEL, DN 60MM, INSTALADO EM PRUMADA DE ÁGUA - FORNECIMENTO E INSTALAÇÃO. AF_12/2014</t>
  </si>
  <si>
    <t xml:space="preserve"> 89521 </t>
  </si>
  <si>
    <t>JOELHO 90 GRAUS, PVC, SOLDÁVEL, DN 85MM, INSTALADO EM PRUMADA DE ÁGUA - FORNECIMENTO E INSTALAÇÃO. AF_12/2014</t>
  </si>
  <si>
    <t xml:space="preserve"> 89446 </t>
  </si>
  <si>
    <t>TUBO, PVC, SOLDÁVEL, DN 25MM, INSTALADO EM PRUMADA DE ÁGUA - FORNECIMENTO E INSTALAÇÃO. AF_12/2014</t>
  </si>
  <si>
    <t xml:space="preserve"> 89449 </t>
  </si>
  <si>
    <t>TUBO, PVC, SOLDÁVEL, DN 50MM, INSTALADO EM PRUMADA DE ÁGUA - FORNECIMENTO E INSTALAÇÃO. AF_12/2014</t>
  </si>
  <si>
    <t xml:space="preserve"> 89450 </t>
  </si>
  <si>
    <t>TUBO, PVC, SOLDÁVEL, DN 60MM, INSTALADO EM PRUMADA DE ÁGUA - FORNECIMENTO E INSTALAÇÃO. AF_12/2014</t>
  </si>
  <si>
    <t xml:space="preserve"> 89452 </t>
  </si>
  <si>
    <t>TUBO, PVC, SOLDÁVEL, DN 85MM, INSTALADO EM PRUMADA DE ÁGUA - FORNECIMENTO E INSTALAÇÃO. AF_12/2014</t>
  </si>
  <si>
    <t xml:space="preserve"> 89617 </t>
  </si>
  <si>
    <t>TE, PVC, SOLDÁVEL, DN 25MM, INSTALADO EM PRUMADA DE ÁGUA - FORNECIMENTO E INSTALAÇÃO. AF_12/2014</t>
  </si>
  <si>
    <t xml:space="preserve"> 89628 </t>
  </si>
  <si>
    <t>TE, PVC, SOLDÁVEL, DN 60MM, INSTALADO EM PRUMADA DE ÁGUA - FORNECIMENTO E INSTALAÇÃO. AF_12/2014</t>
  </si>
  <si>
    <t xml:space="preserve"> 89631 </t>
  </si>
  <si>
    <t>TE, PVC, SOLDÁVEL, DN 85MM, INSTALADO EM PRUMADA DE ÁGUA - FORNECIMENTO E INSTALAÇÃO. AF_12/2014</t>
  </si>
  <si>
    <t xml:space="preserve"> 89632 </t>
  </si>
  <si>
    <t>TE DE REDUÇÃO, PVC, SOLDÁVEL, DN 85MM X 60MM, INSTALADO EM PRUMADA DE ÁGUA - FORNECIMENTO E INSTALAÇÃO. AF_12/2014</t>
  </si>
  <si>
    <t xml:space="preserve"> 89366 </t>
  </si>
  <si>
    <t>JOELHO 90 GRAUS COM BUCHA DE LATÃO, PVC, SOLDÁVEL, DN 25MM, X 3/4 INSTALADO EM RAMAL OU SUB-RAMAL DE ÁGUA - FORNECIMENTO E INSTALAÇÃO. AF_12/2014</t>
  </si>
  <si>
    <t xml:space="preserve"> 102622 </t>
  </si>
  <si>
    <t>CAIXA D´ÁGUA EM POLIETILENO, 500 LITROS (INCLUSOS TUBOS, CONEXÕES E TORNEIRA DE BÓIA) - FORNECIMENTO E INSTALAÇÃO. AF_06/2021</t>
  </si>
  <si>
    <t>17.1</t>
  </si>
  <si>
    <t>17.2</t>
  </si>
  <si>
    <t>17.3</t>
  </si>
  <si>
    <t>17.4</t>
  </si>
  <si>
    <t>17.5</t>
  </si>
  <si>
    <t>17.6</t>
  </si>
  <si>
    <t>17.7</t>
  </si>
  <si>
    <t>17.8</t>
  </si>
  <si>
    <t>17.9</t>
  </si>
  <si>
    <t xml:space="preserve"> 97902 </t>
  </si>
  <si>
    <t>CAIXA ENTERRADA HIDRÁULICA RETANGULAR EM ALVENARIA COM TIJOLOS CERÂMICOS MACIÇOS, DIMENSÕES INTERNAS: 0,6X0,6X0,6 M PARA REDE DE ESGOTO. AF_12/2020</t>
  </si>
  <si>
    <t xml:space="preserve"> 89708 </t>
  </si>
  <si>
    <t>CAIXA SIFONADA, PVC, DN 150 X 185 X 75 MM, JUNTA ELÁSTICA, FORNECIDA E INSTALADA EM RAMAL DE DESCARGA OU EM RAMAL DE ESGOTO SANITÁRIO. AF_12/2014</t>
  </si>
  <si>
    <t xml:space="preserve"> 89709 </t>
  </si>
  <si>
    <t>RALO SIFONADO, PVC, DN 100 X 40 MM, JUNTA SOLDÁVEL, FORNECIDO E INSTALADO EM RAMAL DE DESCARGA OU EM RAMAL DE ESGOTO SANITÁRIO. AF_12/2014</t>
  </si>
  <si>
    <t xml:space="preserve"> 86881 </t>
  </si>
  <si>
    <t>SIFÃO DO TIPO GARRAFA EM METAL CROMADO 1 X 1.1/2 - FORNECIMENTO E INSTALAÇÃO. AF_01/2020</t>
  </si>
  <si>
    <t xml:space="preserve"> SES02165 </t>
  </si>
  <si>
    <t>SIFÃO DO TIPO GARRAFA EM METAL CROMADO 1.1/2 X 2 " - FORNECIMENTO E INSTALAÇÃO</t>
  </si>
  <si>
    <t xml:space="preserve"> 86877 </t>
  </si>
  <si>
    <t>VÁLVULA EM METAL CROMADO 1.1/2 X 1.1/2 PARA TANQUE OU LAVATÓRIO, COM OU SEM LADRÃO - FORNECIMENTO E INSTALAÇÃO. AF_01/2020</t>
  </si>
  <si>
    <t xml:space="preserve"> SES02153 </t>
  </si>
  <si>
    <t>CAP PVC ESGOTO, SERIE R, 100MM (TAMPÃO) - FORNECIMENTO E INSTALAÇÃO</t>
  </si>
  <si>
    <t xml:space="preserve"> 89748 </t>
  </si>
  <si>
    <t>CURVA CURTA 90 GRAUS, PVC, SERIE NORMAL, ESGOTO PREDIAL, DN 100 MM, JUNTA ELÁSTICA, FORNECIDO E INSTALADO EM RAMAL DE DESCARGA OU RAMAL DE ESGOTO SANITÁRIO. AF_12/2014</t>
  </si>
  <si>
    <t xml:space="preserve"> 89728 </t>
  </si>
  <si>
    <t>CURVA CURTA 90 GRAUS, PVC, SERIE NORMAL, ESGOTO PREDIAL, DN 40 MM, JUNTA SOLDÁVEL, FORNECIDO E INSTALADO EM RAMAL DE DESCARGA OU RAMAL DE ESGOTO SANITÁRIO. AF_12/2014</t>
  </si>
  <si>
    <t xml:space="preserve"> 89746 </t>
  </si>
  <si>
    <t>JOELHO 45 GRAUS, PVC, SERIE NORMAL, ESGOTO PREDIAL, DN 100 MM, JUNTA ELÁSTICA, FORNECIDO E INSTALADO EM RAMAL DE DESCARGA OU RAMAL DE ESGOTO SANITÁRIO. AF_12/2014</t>
  </si>
  <si>
    <t xml:space="preserve"> 89726 </t>
  </si>
  <si>
    <t>JOELHO 45 GRAUS, PVC, SERIE NORMAL, ESGOTO PREDIAL, DN 40 MM, JUNTA SOLDÁVEL, FORNECIDO E INSTALADO EM RAMAL DE DESCARGA OU RAMAL DE ESGOTO SANITÁRIO. AF_12/2014</t>
  </si>
  <si>
    <t xml:space="preserve"> 89732 </t>
  </si>
  <si>
    <t>JOELHO 45 GRAUS, PVC, SERIE NORMAL, ESGOTO PREDIAL, DN 50 MM, JUNTA ELÁSTICA, FORNECIDO E INSTALADO EM RAMAL DE DESCARGA OU RAMAL DE ESGOTO SANITÁRIO. AF_12/2014</t>
  </si>
  <si>
    <t xml:space="preserve"> 89744 </t>
  </si>
  <si>
    <t>JOELHO 90 GRAUS, PVC, SERIE NORMAL, ESGOTO PREDIAL, DN 100 MM, JUNTA ELÁSTICA, FORNECIDO E INSTALADO EM RAMAL DE DESCARGA OU RAMAL DE ESGOTO SANITÁRIO. AF_12/2014</t>
  </si>
  <si>
    <t xml:space="preserve"> 89731 </t>
  </si>
  <si>
    <t>JOELHO 90 GRAUS, PVC, SERIE NORMAL, ESGOTO PREDIAL, DN 50 MM, JUNTA ELÁSTICA, FORNECIDO E INSTALADO EM RAMAL DE DESCARGA OU RAMAL DE ESGOTO SANITÁRIO. AF_12/2014</t>
  </si>
  <si>
    <t xml:space="preserve"> SES02155 </t>
  </si>
  <si>
    <t>JOELHO PVC, COM BOLSA E ANEL, 90 GRAUS, DN 40 X *38* MM, SERIE NORMAL, PARA ESGOTO PREDIAL - FORNECIMENTO E INSTALACAO</t>
  </si>
  <si>
    <t xml:space="preserve"> SES02172 </t>
  </si>
  <si>
    <t>JUNÇÃO INVERTIDA, PVC, SERIE NORMAL, ESGOTO PREDIAL, DN 100 X 50 MM, JUNTA ELÁSTICA - FORNECIMENTO E INSTALAÇÃO</t>
  </si>
  <si>
    <t xml:space="preserve"> SES02029 </t>
  </si>
  <si>
    <t>JUNÇÃO SIMPLES, PVC, SERIE NORMAL, ESGOTO PREDIAL, DN 100 X 50 MM, JUNTA ELÁSTICA - FORNECIMENTO E INSTALAÇÃO</t>
  </si>
  <si>
    <t xml:space="preserve"> 89797 </t>
  </si>
  <si>
    <t>JUNÇÃO SIMPLES, PVC, SERIE NORMAL, ESGOTO PREDIAL, DN 100 X 100 MM, JUNTA ELÁSTICA, FORNECIDO E INSTALADO EM RAMAL DE DESCARGA OU RAMAL DE ESGOTO SANITÁRIO. AF_12/2014</t>
  </si>
  <si>
    <t xml:space="preserve"> 89785 </t>
  </si>
  <si>
    <t>JUNÇÃO SIMPLES, PVC, SERIE NORMAL, ESGOTO PREDIAL, DN 50 X 50 MM, JUNTA ELÁSTICA, FORNECIDO E INSTALADO EM RAMAL DE DESCARGA OU RAMAL DE ESGOTO SANITÁRIO. AF_12/2014</t>
  </si>
  <si>
    <t xml:space="preserve"> 89778 </t>
  </si>
  <si>
    <t>LUVA SIMPLES, PVC, SERIE NORMAL, ESGOTO PREDIAL, DN 100 MM, JUNTA ELÁSTICA, FORNECIDO E INSTALADO EM RAMAL DE DESCARGA OU RAMAL DE ESGOTO SANITÁRIO. AF_12/2014</t>
  </si>
  <si>
    <t xml:space="preserve"> 89753 </t>
  </si>
  <si>
    <t>LUVA SIMPLES, PVC, SERIE NORMAL, ESGOTO PREDIAL, DN 50 MM, JUNTA ELÁSTICA, FORNECIDO E INSTALADO EM RAMAL DE DESCARGA OU RAMAL DE ESGOTO SANITÁRIO. AF_12/2014</t>
  </si>
  <si>
    <t xml:space="preserve"> 89714 </t>
  </si>
  <si>
    <t>TUBO PVC, SERIE NORMAL, ESGOTO PREDIAL, DN 100 MM, FORNECIDO E INSTALADO EM RAMAL DE DESCARGA OU RAMAL DE ESGOTO SANITÁRIO. AF_12/2014</t>
  </si>
  <si>
    <t xml:space="preserve"> 89711 </t>
  </si>
  <si>
    <t>TUBO PVC, SERIE NORMAL, ESGOTO PREDIAL, DN 40 MM, FORNECIDO E INSTALADO EM RAMAL DE DESCARGA OU RAMAL DE ESGOTO SANITÁRIO. AF_12/2014</t>
  </si>
  <si>
    <t xml:space="preserve"> 89712 </t>
  </si>
  <si>
    <t>TUBO PVC, SERIE NORMAL, ESGOTO PREDIAL, DN 50 MM, FORNECIDO E INSTALADO EM RAMAL DE DESCARGA OU RAMAL DE ESGOTO SANITÁRIO. AF_12/2014</t>
  </si>
  <si>
    <t xml:space="preserve"> 89784 </t>
  </si>
  <si>
    <t>TE, PVC, SERIE NORMAL, ESGOTO PREDIAL, DN 50 X 50 MM, JUNTA ELÁSTICA, FORNECIDO E INSTALADO EM RAMAL DE DESCARGA OU RAMAL DE ESGOTO SANITÁRIO. AF_12/2014</t>
  </si>
  <si>
    <t xml:space="preserve"> SES02030 </t>
  </si>
  <si>
    <t>TERMINAL DE VENTILACAO, 50 MM, SERIE NORMAL, ESGOTO PREDIAL</t>
  </si>
  <si>
    <t xml:space="preserve"> 89798 </t>
  </si>
  <si>
    <t>TUBO PVC, SERIE NORMAL, ESGOTO PREDIAL, DN 50 MM, FORNECIDO E INSTALADO EM PRUMADA DE ESGOTO SANITÁRIO OU VENTILAÇÃO. AF_12/2014</t>
  </si>
  <si>
    <t>TOTAL HIROSSANITÁRIO</t>
  </si>
  <si>
    <t>INSTALAÇÕES ELÉTRICAS</t>
  </si>
  <si>
    <t>19.1</t>
  </si>
  <si>
    <t>19.2</t>
  </si>
  <si>
    <t>19.3</t>
  </si>
  <si>
    <t>19.4</t>
  </si>
  <si>
    <t xml:space="preserve"> 91854 </t>
  </si>
  <si>
    <t>ELETRODUTO FLEXÍVEL CORRUGADO, PVC, DN 25 MM (3/4"), PARA CIRCUITOS TERMINAIS, INSTALADO EM PAREDE - FORNECIMENTO E INSTALAÇÃO. AF_12/2015</t>
  </si>
  <si>
    <t xml:space="preserve"> 91834 </t>
  </si>
  <si>
    <t>ELETRODUTO FLEXÍVEL CORRUGADO, PVC, DN 25 MM (3/4"), PARA CIRCUITOS TERMINAIS, INSTALADO EM FORRO - FORNECIMENTO E INSTALAÇÃO. AF_12/2015</t>
  </si>
  <si>
    <t xml:space="preserve"> SES03088 </t>
  </si>
  <si>
    <t>ELETROCALHA 100X50MM PERFURADA TIPO U - FORNECIMENTO E INSTALAÇÃO</t>
  </si>
  <si>
    <t xml:space="preserve"> SES03263 </t>
  </si>
  <si>
    <t>SUPORTE DE FIXAÇÃO DE ELETROCALHA 100X50MM, VERGALHÃO ZINCADO 1/4 ROSCADO, ALTURA 30CM</t>
  </si>
  <si>
    <t xml:space="preserve"> SES03365 </t>
  </si>
  <si>
    <t>REFLETOR SUPER LED, CORPO EM ALUMINIO, POTENCIA 10W, BIVOLT, TEMP.COR 6400K, IP-65</t>
  </si>
  <si>
    <t xml:space="preserve"> SES03345 </t>
  </si>
  <si>
    <t>FORNECIMENTO E INSTALAÇÃO DE CRUZETA METÁLICA HORIZONTAL 90º 100 X 50 MM – PERFURADA E COM TAMPA</t>
  </si>
  <si>
    <t xml:space="preserve"> SES03344 </t>
  </si>
  <si>
    <t>FORNECIMENTO E INSTALAÇÃO DE CURVA METÁLICA HORIZONTAL 90º 100 X 50 MM – PERFURADA E COM TAMPA</t>
  </si>
  <si>
    <t xml:space="preserve"> SES03384 </t>
  </si>
  <si>
    <t>DISJUNTOR TRIPOLAR TIPO DIN, CORRENTE NOMINAL DE 63A - FORNECIMENTO E INSTALAÇÃO. AF_10/2020</t>
  </si>
  <si>
    <t xml:space="preserve"> 93655 </t>
  </si>
  <si>
    <t>DISJUNTOR MONOPOLAR TIPO DIN, CORRENTE NOMINAL DE 20A - FORNECIMENTO E INSTALAÇÃO. AF_10/2020</t>
  </si>
  <si>
    <t xml:space="preserve"> 93670 </t>
  </si>
  <si>
    <t>DISJUNTOR TRIPOLAR TIPO DIN, CORRENTE NOMINAL DE 25A - FORNECIMENTO E INSTALAÇÃO. AF_10/2020</t>
  </si>
  <si>
    <t xml:space="preserve"> SES03032 </t>
  </si>
  <si>
    <t>DISJUNTOR TRIPOLAR TIPO DIN, CORRENTE NOMINAL DE 100A - FORNECIMENTO E INSTALAÇÃO</t>
  </si>
  <si>
    <t xml:space="preserve"> 93661 </t>
  </si>
  <si>
    <t>DISJUNTOR BIPOLAR TIPO DIN, CORRENTE NOMINAL DE 16A - FORNECIMENTO E INSTALAÇÃO. AF_10/2020</t>
  </si>
  <si>
    <t xml:space="preserve"> 93662 </t>
  </si>
  <si>
    <t>DISJUNTOR BIPOLAR TIPO DIN, CORRENTE NOMINAL DE 20A - FORNECIMENTO E INSTALAÇÃO. AF_10/2020</t>
  </si>
  <si>
    <t xml:space="preserve"> 93654 </t>
  </si>
  <si>
    <t>DISJUNTOR MONOPOLAR TIPO DIN, CORRENTE NOMINAL DE 16A - FORNECIMENTO E INSTALAÇÃO. AF_10/2020</t>
  </si>
  <si>
    <t xml:space="preserve"> SES03020 </t>
  </si>
  <si>
    <t>FORNECIMENTO E INSTALAÇÃO DE PROTETOR DE SURTO (DPS) 175V - 45KA EM QUADRO DE DISTRIBUIÇÃO.</t>
  </si>
  <si>
    <t xml:space="preserve"> SES04021 </t>
  </si>
  <si>
    <t>EXAUSTOR AXIAL TRIFÁSICO 300MM</t>
  </si>
  <si>
    <t xml:space="preserve"> SES03245 </t>
  </si>
  <si>
    <t>EXAUSTOR PARA BANHEIRO 18W</t>
  </si>
  <si>
    <t xml:space="preserve"> 91930 </t>
  </si>
  <si>
    <t>CABO DE COBRE FLEXÍVEL ISOLADO, 6 MM², ANTI-CHAMA 450/750 V, PARA CIRCUITOS TERMINAIS - FORNECIMENTO E INSTALAÇÃO. AF_12/2015</t>
  </si>
  <si>
    <t xml:space="preserve"> 91928 </t>
  </si>
  <si>
    <t>CABO DE COBRE FLEXÍVEL ISOLADO, 4 MM², ANTI-CHAMA 450/750 V, PARA CIRCUITOS TERMINAIS - FORNECIMENTO E INSTALAÇÃO. AF_12/2015</t>
  </si>
  <si>
    <t xml:space="preserve"> 91926 </t>
  </si>
  <si>
    <t>CABO DE COBRE FLEXÍVEL ISOLADO, 2,5 MM², ANTI-CHAMA 450/750 V, PARA CIRCUITOS TERMINAIS - FORNECIMENTO E INSTALAÇÃO. AF_12/2015</t>
  </si>
  <si>
    <t xml:space="preserve"> 91957 </t>
  </si>
  <si>
    <t>INTERRUPTOR SIMPLES (1 MÓDULO) COM INTERRUPTOR PARALELO (1 MÓDULO), 10A/250V, INCLUINDO SUPORTE E PLACA - FORNECIMENTO E INSTALAÇÃO. AF_12/2015</t>
  </si>
  <si>
    <t xml:space="preserve"> 91953 </t>
  </si>
  <si>
    <t>INTERRUPTOR SIMPLES (1 MÓDULO), 10A/250V, INCLUINDO SUPORTE E PLACA - FORNECIMENTO E INSTALAÇÃO. AF_12/2015</t>
  </si>
  <si>
    <t xml:space="preserve"> SES03246 </t>
  </si>
  <si>
    <t>LUMINÁRIA TIPO PLAFON LED DE SOBREPOR 30X30 25W</t>
  </si>
  <si>
    <t xml:space="preserve"> SES03346 </t>
  </si>
  <si>
    <t>QUADRO DISTRIBUICAO EMBUTIR PARA 70 DISJUNTORES 225A+BARRAMENTO</t>
  </si>
  <si>
    <t xml:space="preserve"> SES03094 </t>
  </si>
  <si>
    <t>SAIDA LATERAL HORIZONTAL 3/4 100X50mm</t>
  </si>
  <si>
    <t xml:space="preserve"> 97595 </t>
  </si>
  <si>
    <t>SENSOR DE PRESENÇA COM FOTOCÉLULA, FIXAÇÃO EM PAREDE - FORNECIMENTO E INSTALAÇÃO. AF_02/2020</t>
  </si>
  <si>
    <t xml:space="preserve"> SES03270 </t>
  </si>
  <si>
    <t>TÊ HORIZONTAL 100X50 mm PERFURADO</t>
  </si>
  <si>
    <t xml:space="preserve"> 91997 </t>
  </si>
  <si>
    <t>TOMADA MÉDIA DE EMBUTIR (1 MÓDULO), 2P+T 20 A, INCLUINDO SUPORTE E PLACA - FORNECIMENTO E INSTALAÇÃO. AF_12/2015</t>
  </si>
  <si>
    <t xml:space="preserve"> 92001 </t>
  </si>
  <si>
    <t>TOMADA BAIXA DE EMBUTIR (1 MÓDULO), 2P+T 20 A, INCLUINDO SUPORTE E PLACA - FORNECIMENTO E INSTALAÇÃO. AF_12/2015</t>
  </si>
  <si>
    <t xml:space="preserve"> 91992 </t>
  </si>
  <si>
    <t>TOMADA ALTA DE EMBUTIR (1 MÓDULO), 2P+T 10 A, INCLUINDO SUPORTE E PLACA - FORNECIMENTO E INSTALAÇÃO. AF_12/2015</t>
  </si>
  <si>
    <t xml:space="preserve"> 97599 </t>
  </si>
  <si>
    <t>LUMINÁRIA DE EMERGÊNCIA, COM 30 LÂMPADAS LED DE 2 W, SEM REATOR - FORNECIMENTO E INSTALAÇÃO. AF_02/2020</t>
  </si>
  <si>
    <t xml:space="preserve"> SES03385 </t>
  </si>
  <si>
    <t>SISTEMAS IT-MÉDICO DSI/DST - FORNEIMENTO E INSTALAÇÃO</t>
  </si>
  <si>
    <t>ALTA TENSÃO</t>
  </si>
  <si>
    <t>18.1</t>
  </si>
  <si>
    <t>18.2</t>
  </si>
  <si>
    <t>18.3</t>
  </si>
  <si>
    <t>18.4</t>
  </si>
  <si>
    <t>18.5</t>
  </si>
  <si>
    <t>18.6</t>
  </si>
  <si>
    <t>18.7</t>
  </si>
  <si>
    <t xml:space="preserve"> SES03255 </t>
  </si>
  <si>
    <t>TRANSFORMADOR DISTRIBUICAO  750KVA TRIFASICO 60HZ CLASSE 15KV IMERSO EM ÓLEO MINERAL FORNECIMENTO E INSTALACAO</t>
  </si>
  <si>
    <t xml:space="preserve"> SES03086 </t>
  </si>
  <si>
    <t>DISJUNTOR A VACUO 15KV, REF: BEGHIM OU SIMILAR, TIPO WL-F, 630A, C/RELÉ PEXTRON OU SIMILAR, C/CARRINHO</t>
  </si>
  <si>
    <t xml:space="preserve"> SES03207 </t>
  </si>
  <si>
    <t>PAINEL DE SOBREPOR AUTO SUPORTÁVEL TIPO ARMÁRIO - QGBT - COM DISJUNTORES E ACESSÓRIOS, DIM: 1900X1200X400MM</t>
  </si>
  <si>
    <t xml:space="preserve"> SES03197 </t>
  </si>
  <si>
    <t>TRANSFORMADOR DE CORRENTE 3000A:5A</t>
  </si>
  <si>
    <t xml:space="preserve"> SES03194 </t>
  </si>
  <si>
    <t>TRANSFORMADOR DE CORRENTE PARA M.T. 15 KV 350A:5A</t>
  </si>
  <si>
    <t xml:space="preserve"> SES03195 </t>
  </si>
  <si>
    <t>TRANSFORMADOR DE POTENCIAL MONOFÁSICO ATÉ 500 VA CLASSE 15 KV, COM FUSÍVEIS</t>
  </si>
  <si>
    <t xml:space="preserve"> SES03198 </t>
  </si>
  <si>
    <t>MEDIDOR DE GRANDEZAS ELÉTRICAS (MEDIDOR MULTIPARÂMETRO (KWH, KW,KVAR,FP,IA,IB,IC), PARA PAINEL, 144X144MM) - FORNCEIMENTO E INSTALÇÃO</t>
  </si>
  <si>
    <t xml:space="preserve"> SES03147 </t>
  </si>
  <si>
    <t>MUFLA TERMINAL PRIMARIA UNIPOLAR USO INTERNO PARA CABO 35/120MM2, ISOLACAO 15/25KV EM EPR - BORRACHA DE SILICONE. FORNECIMENTO E INSTALACAO.</t>
  </si>
  <si>
    <t xml:space="preserve"> SES03203 </t>
  </si>
  <si>
    <t>CHAVE SECCIONADORA TRIPOLAR, ABERTURA SOB CARGA - SECA 630A/600V</t>
  </si>
  <si>
    <t xml:space="preserve"> SES03199 </t>
  </si>
  <si>
    <t>VERGALHAO DE COBRE DE 3/8" (10MM)</t>
  </si>
  <si>
    <t xml:space="preserve"> SES03201 </t>
  </si>
  <si>
    <t>TERMINAL "T" PARA VERGALHÃO, DIÂMETRO 3/8</t>
  </si>
  <si>
    <t xml:space="preserve"> SES03200 </t>
  </si>
  <si>
    <t>TERMINAL OU CONECTOR PARA VERGALHAO DE COBRE DE 3/8" (10 MM2)</t>
  </si>
  <si>
    <t xml:space="preserve"> SES03069 </t>
  </si>
  <si>
    <t>ISOLADOR DE ANCORAGEM POLIMÉRICO 15 KV - FORNECIMENTO E INSTALAÇÃO</t>
  </si>
  <si>
    <t xml:space="preserve"> SES03192 </t>
  </si>
  <si>
    <t>FORNECIMENTO E INSTALAÇÃO FUSIVEL 1A HH PARA 15KV/17,5KV</t>
  </si>
  <si>
    <t xml:space="preserve"> SES03156 </t>
  </si>
  <si>
    <t>FORNECIMENTO E INSTALAÇÃO DE CHAVE SECCIONADORA TRIPOLAR 15KV - 400A</t>
  </si>
  <si>
    <t xml:space="preserve"> SES03061 </t>
  </si>
  <si>
    <t>BUCHA D PASSAGEM INTERNA/ EXTERNA - 15KV</t>
  </si>
  <si>
    <t xml:space="preserve"> SES03208 </t>
  </si>
  <si>
    <t>JANELA PARA VENTILAÇÃO PERMANENTE TIPO CHICANA</t>
  </si>
  <si>
    <t xml:space="preserve"> 100903 </t>
  </si>
  <si>
    <t>LÂMPADA TUBULAR LED DE 18/20 W, BASE G13 - FORNECIMENTO E INSTALAÇÃO. AF_02/2020_P</t>
  </si>
  <si>
    <t xml:space="preserve"> 93141 </t>
  </si>
  <si>
    <t>PONTO DE TOMADA RESIDENCIAL INCLUINDO TOMADA 10A/250V, CAIXA ELÉTRICA, ELETRODUTO, CABO, RASGO, QUEBRA E CHUMBAMENTO. AF_01/2016</t>
  </si>
  <si>
    <t xml:space="preserve"> 93128 </t>
  </si>
  <si>
    <t>PONTO DE ILUMINAÇÃO RESIDENCIAL INCLUINDO INTERRUPTOR SIMPLES, CAIXA ELÉTRICA, ELETRODUTO, CABO, RASGO, QUEBRA E CHUMBAMENTO (EXCLUINDO LUMINÁRIA E LÂMPADA). AF_01/2016</t>
  </si>
  <si>
    <t xml:space="preserve"> 101908 </t>
  </si>
  <si>
    <t>EXTINTOR DE INCÊNDIO PORTÁTIL COM CARGA DE PQS DE 4 KG, CLASSE BC - FORNECIMENTO E INSTALAÇÃO. AF_10/2020_P</t>
  </si>
  <si>
    <t xml:space="preserve"> 97894 </t>
  </si>
  <si>
    <t>CAIXA ENTERRADA ELÉTRICA RETANGULAR, EM ALVENARIA COM BLOCOS DE CONCRETO, FUNDO COM BRITA, DIMENSÕES INTERNAS: 1X1X0,6 M. AF_12/2020</t>
  </si>
  <si>
    <t xml:space="preserve"> SES03080 </t>
  </si>
  <si>
    <t>HASTE COBREADA COPPERWELD P/ATERRAMENTO D= 5/8" X 2,40M</t>
  </si>
  <si>
    <t xml:space="preserve"> 96977 </t>
  </si>
  <si>
    <t>CORDOALHA DE COBRE NU 50 MM², ENTERRADA, SEM ISOLADOR - FORNECIMENTO E INSTALAÇÃO. AF_12/2017</t>
  </si>
  <si>
    <t xml:space="preserve"> 98111 </t>
  </si>
  <si>
    <t>CAIXA DE INSPEÇÃO PARA ATERRAMENTO, CIRCULAR, EM POLIETILENO, DIÂMETRO INTERNO = 0,3 M. AF_12/2020</t>
  </si>
  <si>
    <t xml:space="preserve"> SES03074 </t>
  </si>
  <si>
    <t>CHAVE FUSIVEL UNIPOLAR, 15KV - 100A, EQUIPADA COM COMANDO PARA HASTE DE MANOBRA . FORNECIMENTO E INSTALAÇÃO.</t>
  </si>
  <si>
    <t xml:space="preserve"> SES03070 </t>
  </si>
  <si>
    <t>PARA RAIO RD 12KV 10KA</t>
  </si>
  <si>
    <t>TOTAL INSTALAÇÕES ELÉTRICAS</t>
  </si>
  <si>
    <t>SERVIÇOS ESTRUTURAIS</t>
  </si>
  <si>
    <t>ITENS GERAIS</t>
  </si>
  <si>
    <t xml:space="preserve"> 96521 </t>
  </si>
  <si>
    <t>ESCAVAÇÃO MECANIZADA PARA BLOCO DE COROAMENTO OU SAPATA COM RETROESCAVADEIRA (INCLUINDO ESCAVAÇÃO PARA COLOCAÇÃO DE FÔRMAS). AF_06/2017</t>
  </si>
  <si>
    <t xml:space="preserve"> 96525 </t>
  </si>
  <si>
    <t>ESCAVAÇÃO MECANIZADA PARA VIGA BALDRAME COM MINI-ESCAVADEIRA (INCLUINDO ESCAVAÇÃO PARA COLOCAÇÃO DE FÔRMAS). AF_06/2017</t>
  </si>
  <si>
    <t xml:space="preserve"> 100981 </t>
  </si>
  <si>
    <t>CARGA, MANOBRA E DESCARGA DE ENTULHO EM CAMINHÃO BASCULANTE 6 M³ - CARGA COM ESCAVADEIRA HIDRÁULICA  (CAÇAMBA DE 0,80 M³ / 111 HP) E DESCARGA LIVRE (UNIDADE: M3). AF_07/2020</t>
  </si>
  <si>
    <t xml:space="preserve"> 97914 </t>
  </si>
  <si>
    <t>TRANSPORTE COM CAMINHÃO BASCULANTE DE 6 M³, EM VIA URBANA PAVIMENTADA, DMT ATÉ 30 KM (UNIDADE: M3XKM). AF_07/2020</t>
  </si>
  <si>
    <t xml:space="preserve"> 101616 </t>
  </si>
  <si>
    <t>PREPARO DE FUNDO DE VALA COM LARGURA MENOR QUE 1,5 M (ACERTO DO SOLO NATURAL). AF_08/2020</t>
  </si>
  <si>
    <t xml:space="preserve"> 101617 </t>
  </si>
  <si>
    <t>PREPARO DE FUNDO DE VALA COM LARGURA MAIOR OU IGUAL A 1,5 M E MENOR QUE 2,5 M (ACERTO DO SOLO NATURAL). AF_08/2020</t>
  </si>
  <si>
    <t xml:space="preserve"> SES01192 </t>
  </si>
  <si>
    <t>JUNTA DE DILATACAO COM ISOPOR 10 MM</t>
  </si>
  <si>
    <t xml:space="preserve"> 90098 </t>
  </si>
  <si>
    <t>ESCAVAÇÃO MECANIZADA DE VALA COM PROF. MAIOR QUE 4,5 M ATÉ 6,0 M (MÉDIA MONTANTE E JUSANTE/UMA COMPOSIÇÃO POR TRECHO), ESCAVADEIRA (1,2 M3), LARG. DE 1,5 M A 2,5 M, EM SOLO DE 1A CATEGORIA, LOCAIS COM BAIXO NÍVEL DE INTERFERÊNCIA. AF_02/2021</t>
  </si>
  <si>
    <t xml:space="preserve"> 97083 </t>
  </si>
  <si>
    <t>COMPACTAÇÃO MECÂNICA DE SOLO PARA EXECUÇÃO DE RADIER, PISO DE CONCRETO OU LAJE SOBRE SOLO, COM COMPACTADOR DE SOLOS A PERCUSSÃO. AF_09/2021</t>
  </si>
  <si>
    <t xml:space="preserve"> 96624 </t>
  </si>
  <si>
    <t>LASTRO COM MATERIAL GRANULAR (PEDRA BRITADA N.2), APLICADO EM PISOS OU LAJES SOBRE SOLO, ESPESSURA DE *10 CM*. AF_08/2017</t>
  </si>
  <si>
    <t xml:space="preserve"> 97087 </t>
  </si>
  <si>
    <t>CAMADA SEPARADORA PARA EXECUÇÃO DE RADIER, PISO DE CONCRETO OU LAJE SOBRE SOLO, EM LONA PLÁSTICA. AF_09/2021</t>
  </si>
  <si>
    <t>BLOCOS SOBRE ESTACAS</t>
  </si>
  <si>
    <t xml:space="preserve"> 96528 </t>
  </si>
  <si>
    <t>FABRICAÇÃO, MONTAGEM E DESMONTAGEM DE FÔRMA PARA BLOCO DE COROAMENTO, EM MADEIRA SERRADA, E=25 MM, 1 UTILIZAÇÃO. AF_06/2017</t>
  </si>
  <si>
    <t xml:space="preserve"> SES01191 </t>
  </si>
  <si>
    <t>CONCRETAGEM DE BLOCOS DE COROAMENTO E VIGAS BALDRAME, FCK 30 MPA, SLUMP 130 +/- 20MM, COM USO DE BOMBA - LANÇAMENTO, ADENSAMENTO E ACABAMENTO</t>
  </si>
  <si>
    <t>M³</t>
  </si>
  <si>
    <t xml:space="preserve"> 96543 </t>
  </si>
  <si>
    <t>ARMAÇÃO DE BLOCO, VIGA BALDRAME E SAPATA UTILIZANDO AÇO CA-60 DE 5 MM - MONTAGEM. AF_06/2017</t>
  </si>
  <si>
    <t>KG</t>
  </si>
  <si>
    <t xml:space="preserve"> 96544 </t>
  </si>
  <si>
    <t>ARMAÇÃO DE BLOCO, VIGA BALDRAME OU SAPATA UTILIZANDO AÇO CA-50 DE 6,3 MM - MONTAGEM. AF_06/2017</t>
  </si>
  <si>
    <t xml:space="preserve"> 96546 </t>
  </si>
  <si>
    <t>ARMAÇÃO DE BLOCO, VIGA BALDRAME OU SAPATA UTILIZANDO AÇO CA-50 DE 10 MM - MONTAGEM. AF_06/2017</t>
  </si>
  <si>
    <t xml:space="preserve"> 96547 </t>
  </si>
  <si>
    <t>ARMAÇÃO DE BLOCO, VIGA BALDRAME OU SAPATA UTILIZANDO AÇO CA-50 DE 12,5 MM - MONTAGEM. AF_06/2017</t>
  </si>
  <si>
    <t xml:space="preserve"> 95584 </t>
  </si>
  <si>
    <t>MONTAGEM DE ARMADURA TRANSVERSAL DE ESTACAS DE SEÇÃO CIRCULAR, DIÂMETRO = 6,30 MM. AF_09/2021</t>
  </si>
  <si>
    <t xml:space="preserve"> 95577 </t>
  </si>
  <si>
    <t>MONTAGEM DE ARMADURA DE ESTACAS, DIÂMETRO = 10,0 MM. AF_09/2021</t>
  </si>
  <si>
    <t xml:space="preserve"> SES01268 </t>
  </si>
  <si>
    <t>ESTACA HÉLICE CONTÍNUA , DIÂMETRO DE 40 CM, INCLUSO CONCRETO FCK=30MPA E ARMADURA MÍNIMA (EXCLUSIVE MOBILIZAÇÃO E DESMOBILIZAÇÃO). AF_12/2019</t>
  </si>
  <si>
    <t>VIGAS BALDRAMES</t>
  </si>
  <si>
    <t xml:space="preserve"> 96530 </t>
  </si>
  <si>
    <t>FABRICAÇÃO, MONTAGEM E DESMONTAGEM DE FÔRMA PARA VIGA BALDRAME, EM MADEIRA SERRADA, E=25 MM, 1 UTILIZAÇÃO. AF_06/2017</t>
  </si>
  <si>
    <t xml:space="preserve"> 96548 </t>
  </si>
  <si>
    <t>ARMAÇÃO DE BLOCO, VIGA BALDRAME OU SAPATA UTILIZANDO AÇO CA-50 DE 16 MM - MONTAGEM. AF_06/2017</t>
  </si>
  <si>
    <t>RADIER BASE GERADOR</t>
  </si>
  <si>
    <t xml:space="preserve"> SES01349 </t>
  </si>
  <si>
    <t>CONCRETAGEM DE RADIER, PISO OU LAJE SOBRE SOLO, FCK 30 MPA, PARA ESPESSURA DE 12 CM - LANÇAMENTO, ADENSAMENTO E ACABAMENTO</t>
  </si>
  <si>
    <t xml:space="preserve"> 97090 </t>
  </si>
  <si>
    <t>ARMAÇÃO PARA EXECUÇÃO DE RADIER, PISO DE CONCRETO OU LAJE SOBRE SOLO, COM USO DE TELA Q-138. AF_09/2021</t>
  </si>
  <si>
    <t xml:space="preserve"> SES01185 </t>
  </si>
  <si>
    <t>TRELICA NERVURADA (ESPACADOR), ALTURA = 120,0 MM, DIAMETRO DOS BANZOS INFERIORES E SUPERIOR = 6,0 MM, DIAMETRO DA DIAGONAL = 4,2 MM</t>
  </si>
  <si>
    <t xml:space="preserve"> SES01314 </t>
  </si>
  <si>
    <t>FORNECIMENTO E INSTALAÇÃO DE ESPACADORES DE PLASTICO TIPO CADEIRINHA 3,00CM</t>
  </si>
  <si>
    <t xml:space="preserve"> 97092 </t>
  </si>
  <si>
    <t>ARMAÇÃO PARA EXECUÇÃO DE RADIER, PISO DE CONCRETO OU LAJE SOBRE SOLO, COM USO DE TELA Q-196. AF_09/2021</t>
  </si>
  <si>
    <t>RADIER PÓRTICOS</t>
  </si>
  <si>
    <t>20.1</t>
  </si>
  <si>
    <t>20.2</t>
  </si>
  <si>
    <t>20.3</t>
  </si>
  <si>
    <t>20.4</t>
  </si>
  <si>
    <t>PILARES</t>
  </si>
  <si>
    <t xml:space="preserve"> 92409 </t>
  </si>
  <si>
    <t>MONTAGEM E DESMONTAGEM DE FÔRMA DE PILARES RETANGULARES E ESTRUTURAS SIMILARES, PÉ-DIREITO SIMPLES, EM MADEIRA SERRADA, 1 UTILIZAÇÃO. AF_09/2020</t>
  </si>
  <si>
    <t xml:space="preserve"> SES01046 </t>
  </si>
  <si>
    <t>CONCRETAGEM DE PILARES, FCK = 30 MPA, SLUMP 130 +/- 20MM, COM USO DE BOMBA EM EDIFICAÇÃO COM SEÇÃO MÉDIA DE PILARES MENOR OU IGUAL A 0,25 M² - LANÇAMENTO, ADENSAMENTO E ACABAMENTO</t>
  </si>
  <si>
    <t xml:space="preserve"> 92775 </t>
  </si>
  <si>
    <t>ARMAÇÃO DE PILAR OU VIGA DE UMA ESTRUTURA CONVENCIONAL DE CONCRETO ARMADO EM UMA EDIFICAÇÃO TÉRREA OU SOBRADO UTILIZANDO AÇO CA-60 DE 5,0 MM - MONTAGEM. AF_12/2015</t>
  </si>
  <si>
    <t xml:space="preserve"> 92778 </t>
  </si>
  <si>
    <t>ARMAÇÃO DE PILAR OU VIGA DE UMA ESTRUTURA CONVENCIONAL DE CONCRETO ARMADO EM UMA EDIFICAÇÃO TÉRREA OU SOBRADO UTILIZANDO AÇO CA-50 DE 10,0 MM - MONTAGEM. AF_12/2015</t>
  </si>
  <si>
    <t xml:space="preserve"> 92779 </t>
  </si>
  <si>
    <t>ARMAÇÃO DE PILAR OU VIGA DE UMA ESTRUTURA CONVENCIONAL DE CONCRETO ARMADO EM UMA EDIFICAÇÃO TÉRREA OU SOBRADO UTILIZANDO AÇO CA-50 DE 12,5 MM - MONTAGEM. AF_12/2015</t>
  </si>
  <si>
    <t>21.1</t>
  </si>
  <si>
    <t>21.2</t>
  </si>
  <si>
    <t>21.3</t>
  </si>
  <si>
    <t>21.4</t>
  </si>
  <si>
    <t>21.5</t>
  </si>
  <si>
    <t>22.1</t>
  </si>
  <si>
    <t>22.2</t>
  </si>
  <si>
    <t>22.3</t>
  </si>
  <si>
    <t>22.4</t>
  </si>
  <si>
    <t>22.5</t>
  </si>
  <si>
    <t>22.6</t>
  </si>
  <si>
    <t>22.7</t>
  </si>
  <si>
    <t>22.8</t>
  </si>
  <si>
    <t xml:space="preserve"> 92446 </t>
  </si>
  <si>
    <t>MONTAGEM E DESMONTAGEM DE FÔRMA DE VIGA, ESCORAMENTO COM PONTALETE DE MADEIRA, PÉ-DIREITO SIMPLES, EM MADEIRA SERRADA, 1 UTILIZAÇÃO. AF_09/2020</t>
  </si>
  <si>
    <t xml:space="preserve"> SES01162 </t>
  </si>
  <si>
    <t>CONCRETAGEM DE VIGAS E LAJES, FCK=30 MPA, SLUMP 130 +/- 20MM, PARA LAJES MACIÇAS OU NERVURADAS COM USO DE BOMBA EM EDIFICAÇÃO - LANÇAMENTO, ADENSAMENTO E ACABAMENTO</t>
  </si>
  <si>
    <t xml:space="preserve"> 92776 </t>
  </si>
  <si>
    <t>ARMAÇÃO DE PILAR OU VIGA DE UMA ESTRUTURA CONVENCIONAL DE CONCRETO ARMADO EM UMA EDIFICAÇÃO TÉRREA OU SOBRADO UTILIZANDO AÇO CA-50 DE 6,3 MM - MONTAGEM. AF_12/2015</t>
  </si>
  <si>
    <t xml:space="preserve"> 92777 </t>
  </si>
  <si>
    <t>ARMAÇÃO DE PILAR OU VIGA DE UMA ESTRUTURA CONVENCIONAL DE CONCRETO ARMADO EM UMA EDIFICAÇÃO TÉRREA OU SOBRADO UTILIZANDO AÇO CA-50 DE 8,0 MM - MONTAGEM. AF_12/2015</t>
  </si>
  <si>
    <t xml:space="preserve"> 92780 </t>
  </si>
  <si>
    <t>ARMAÇÃO DE PILAR OU VIGA DE UMA ESTRUTURA CONVENCIONAL DE CONCRETO ARMADO EM UMA EDIFICAÇÃO TÉRREA OU SOBRADO UTILIZANDO AÇO CA-50 DE 16,0 MM - MONTAGEM. AF_12/2015</t>
  </si>
  <si>
    <t>LAJES MACIÇAS</t>
  </si>
  <si>
    <t xml:space="preserve"> 92508 </t>
  </si>
  <si>
    <t>MONTAGEM E DESMONTAGEM DE FÔRMA DE LAJE MACIÇA, PÉ-DIREITO DUPLO, EM CHAPA DE MADEIRA COMPENSADA RESINADA, 2 UTILIZAÇÕES. AF_09/2020</t>
  </si>
  <si>
    <t xml:space="preserve"> 92770 </t>
  </si>
  <si>
    <t>ARMAÇÃO DE LAJE DE UMA ESTRUTURA CONVENCIONAL DE CONCRETO ARMADO EM UM EDIFÍCIO DE MÚLTIPLOS PAVIMENTOS UTILIZANDO AÇO CA-50 DE 8,0 MM - MONTAGEM. AF_12/2015</t>
  </si>
  <si>
    <t>23.1</t>
  </si>
  <si>
    <t>23.2</t>
  </si>
  <si>
    <t>23.3</t>
  </si>
  <si>
    <t>ESTRUTURA METÁLICA</t>
  </si>
  <si>
    <t xml:space="preserve"> SES01001 </t>
  </si>
  <si>
    <t>ESTRUTURA METALICA EM ACO ESTRUTURAL ASTM A36</t>
  </si>
  <si>
    <t xml:space="preserve"> SES01002 </t>
  </si>
  <si>
    <t>MONTAGEM DE ESTRUTURA METÁLICA</t>
  </si>
  <si>
    <t xml:space="preserve"> 100747 </t>
  </si>
  <si>
    <t>PINTURA COM TINTA ALQUÍDICA DE ACABAMENTO (ESMALTE SINTÉTICO FOSCO) PULVERIZADA SOBRE PERFIL METÁLICO EXECUTADO EM FÁBRICA (POR DEMÃO). AF_01/2020_P</t>
  </si>
  <si>
    <t xml:space="preserve"> 92919 </t>
  </si>
  <si>
    <t>ARMAÇÃO DE ESTRUTURAS DE CONCRETO ARMADO, EXCETO VIGAS, PILARES, LAJES E FUNDAÇÕES, UTILIZANDO AÇO CA-50 DE 10,0 MM - MONTAGEM. AF_12/2015</t>
  </si>
  <si>
    <t xml:space="preserve"> 92921 </t>
  </si>
  <si>
    <t>ARMAÇÃO DE ESTRUTURAS DE CONCRETO ARMADO, EXCETO VIGAS, PILARES, LAJES E FUNDAÇÕES, UTILIZANDO AÇO CA-50 DE 12,5 MM - MONTAGEM. AF_12/2015</t>
  </si>
  <si>
    <t xml:space="preserve"> SES01427 </t>
  </si>
  <si>
    <t>PINTURA ADESIVA P/ CONCRETO, A BASE DE RESINA EPOXI ( SIKADUR 32 )</t>
  </si>
  <si>
    <t xml:space="preserve"> SES01186 </t>
  </si>
  <si>
    <t>BUCHA DE NYLON S-10 - FORNECIMENTO E INSTALAÇÃO</t>
  </si>
  <si>
    <t>24.1</t>
  </si>
  <si>
    <t>24.2</t>
  </si>
  <si>
    <t>24.3</t>
  </si>
  <si>
    <t>24.4</t>
  </si>
  <si>
    <t>24.5</t>
  </si>
  <si>
    <t>24.6</t>
  </si>
  <si>
    <t>24.7</t>
  </si>
  <si>
    <t xml:space="preserve"> SES01428 </t>
  </si>
  <si>
    <t>ESTACA BROCA DE CONCRETO, DIÂMETRO DE 30CM, ESCAVAÇÃO MANUAL COM TRADO CONCHA, EXCLUSIVE ARMADURA</t>
  </si>
  <si>
    <t xml:space="preserve"> 95583 </t>
  </si>
  <si>
    <t>MONTAGEM DE ARMADURA TRANSVERSAL DE ESTACAS DE SEÇÃO CIRCULAR, DIÂMETRO = 5,0 MM. AF_09/2021</t>
  </si>
  <si>
    <t xml:space="preserve"> 96524 </t>
  </si>
  <si>
    <t>ESCAVAÇÃO MECANIZADA PARA VIGA BALDRAME COM MINI-ESCAVADEIRA (SEM ESCAVAÇÃO PARA COLOCAÇÃO DE FÔRMAS). AF_06/2017</t>
  </si>
  <si>
    <t xml:space="preserve"> SES01257 </t>
  </si>
  <si>
    <t>LASTRO DE CONCRETO IMPERMEABILIZADO</t>
  </si>
  <si>
    <t xml:space="preserve"> 89477 </t>
  </si>
  <si>
    <t>ALVENARIA DE BLOCOS DE CONCRETO ESTRUTURAL 14X19X39 CM, (ESPESSURA 14 CM) FBK = 14,0 MPA, PARA PAREDES COM ÁREA LÍQUIDA MAIOR OU IGUAL A 6M², COM VÃOS, UTILIZANDO COLHER DE PEDREIRO. AF_12/2014</t>
  </si>
  <si>
    <t xml:space="preserve"> 89994 </t>
  </si>
  <si>
    <t>GRAUTEAMENTO DE CINTA INTERMEDIÁRIA OU DE CONTRAVERGA EM ALVENARIA ESTRUTURAL. AF_09/2021</t>
  </si>
  <si>
    <t xml:space="preserve"> 89993 </t>
  </si>
  <si>
    <t>GRAUTEAMENTO VERTICAL EM ALVENARIA ESTRUTURAL. AF_09/2021</t>
  </si>
  <si>
    <t xml:space="preserve"> 96545 </t>
  </si>
  <si>
    <t>ARMAÇÃO DE BLOCO, VIGA BALDRAME OU SAPATA UTILIZANDO AÇO CA-50 DE 8 MM - MONTAGEM. AF_06/2017</t>
  </si>
  <si>
    <t xml:space="preserve"> 89996 </t>
  </si>
  <si>
    <t>ARMAÇÃO VERTICAL DE ALVENARIA ESTRUTURAL; DIÂMETRO DE 10,0 MM. AF_09/2021</t>
  </si>
  <si>
    <t>25.1</t>
  </si>
  <si>
    <t>25.2</t>
  </si>
  <si>
    <t>25.3</t>
  </si>
  <si>
    <t>25.4</t>
  </si>
  <si>
    <t>25.5</t>
  </si>
  <si>
    <t>25.6</t>
  </si>
  <si>
    <t>25.7</t>
  </si>
  <si>
    <t>25.8</t>
  </si>
  <si>
    <t>25.9</t>
  </si>
  <si>
    <t>25.10</t>
  </si>
  <si>
    <t>25.11</t>
  </si>
  <si>
    <t>25.12</t>
  </si>
  <si>
    <t>25.13</t>
  </si>
  <si>
    <t>25.14</t>
  </si>
  <si>
    <t>25.15</t>
  </si>
  <si>
    <t>25.16</t>
  </si>
  <si>
    <t>FUNDAÇÃO NOVAS PAREDES</t>
  </si>
  <si>
    <t>ESTRUTURA PERGOLADOS</t>
  </si>
  <si>
    <t>26.1</t>
  </si>
  <si>
    <t xml:space="preserve"> 90082 </t>
  </si>
  <si>
    <t>ESCAVAÇÃO MECANIZADA DE VALA COM PROF. ATÉ 1,5 M (MÉDIA MONTANTE E JUSANTE/UMA COMPOSIÇÃO POR TRECHO), ESCAVADEIRA (0,8 M3), LARG. DE 1,5 M A 2,5 M, EM SOLO DE 1A CATEGORIA, EM LOCAIS COM ALTO NÍVEL DE INTERFERÊNCIA. AF_02/2021</t>
  </si>
  <si>
    <t>RADIER</t>
  </si>
  <si>
    <t xml:space="preserve"> SES01114 </t>
  </si>
  <si>
    <t>CONCRETAGEM DE RADIER, PISO OU LAJE SOBRE SOLO, COM ADITIVO IMPERMEABILIZANTE, FCK 25 MPA  - LANÇAMENTO, ADENSAMENTO E ACABAMENTO.</t>
  </si>
  <si>
    <t>26.2</t>
  </si>
  <si>
    <t>26.3</t>
  </si>
  <si>
    <t>26.4</t>
  </si>
  <si>
    <t>26.5</t>
  </si>
  <si>
    <t>26.6</t>
  </si>
  <si>
    <t>26.7</t>
  </si>
  <si>
    <t>26.8</t>
  </si>
  <si>
    <t>26.9</t>
  </si>
  <si>
    <t>26.10</t>
  </si>
  <si>
    <t>26.11</t>
  </si>
  <si>
    <t>26.12</t>
  </si>
  <si>
    <t>26.13</t>
  </si>
  <si>
    <t>27.1</t>
  </si>
  <si>
    <t>27.2</t>
  </si>
  <si>
    <t>27.3</t>
  </si>
  <si>
    <t>27.4</t>
  </si>
  <si>
    <t>27.5</t>
  </si>
  <si>
    <t>27.6</t>
  </si>
  <si>
    <t>27.7</t>
  </si>
  <si>
    <t>27.8</t>
  </si>
  <si>
    <t>27.9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</si>
  <si>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</si>
  <si>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</si>
  <si>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</si>
  <si>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</si>
  <si>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</si>
  <si>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</si>
  <si>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</si>
  <si>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</si>
  <si>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</si>
  <si>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</si>
  <si>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</si>
  <si>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</si>
  <si>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</si>
  <si>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</si>
  <si>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</si>
  <si>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</si>
  <si>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</si>
  <si>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</si>
  <si>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</si>
  <si>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</si>
  <si>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</si>
  <si>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</si>
  <si>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</si>
  <si>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</si>
  <si>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</si>
  <si>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</si>
  <si>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</si>
  <si>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</si>
  <si>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28.1</t>
  </si>
  <si>
    <t>28.2</t>
  </si>
  <si>
    <t>28.3</t>
  </si>
  <si>
    <t>28.4</t>
  </si>
  <si>
    <t>28.5</t>
  </si>
  <si>
    <t>28.6</t>
  </si>
  <si>
    <t>28.7</t>
  </si>
  <si>
    <t>28.8</t>
  </si>
  <si>
    <t>28.9</t>
  </si>
  <si>
    <t>28.10</t>
  </si>
  <si>
    <t>28.11</t>
  </si>
  <si>
    <t>28.12</t>
  </si>
  <si>
    <t>28.13</t>
  </si>
  <si>
    <t>28.14</t>
  </si>
  <si>
    <t>28.15</t>
  </si>
  <si>
    <t>28.16</t>
  </si>
  <si>
    <t>28.17</t>
  </si>
  <si>
    <t>28.18</t>
  </si>
  <si>
    <t>28.19</t>
  </si>
  <si>
    <t>28.20</t>
  </si>
  <si>
    <t>28.21</t>
  </si>
  <si>
    <t>28.22</t>
  </si>
  <si>
    <t>28.23</t>
  </si>
  <si>
    <t>28.24</t>
  </si>
  <si>
    <t>28.25</t>
  </si>
  <si>
    <t>28.26</t>
  </si>
  <si>
    <t>28.27</t>
  </si>
  <si>
    <t>29.1</t>
  </si>
  <si>
    <t>29.2</t>
  </si>
  <si>
    <t>29.3</t>
  </si>
  <si>
    <t>29.4</t>
  </si>
  <si>
    <t>29.5</t>
  </si>
  <si>
    <t>29.6</t>
  </si>
  <si>
    <t>29.7</t>
  </si>
  <si>
    <t>29.8</t>
  </si>
  <si>
    <t>29.9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</si>
  <si>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</si>
  <si>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</si>
  <si>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</si>
  <si>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</si>
  <si>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</si>
  <si>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</si>
  <si>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</si>
  <si>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</si>
  <si>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</si>
  <si>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</si>
  <si>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</si>
  <si>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</si>
  <si>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</si>
  <si>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</si>
  <si>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</si>
  <si>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</si>
  <si>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</si>
  <si>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</si>
  <si>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</si>
  <si>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</si>
  <si>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</si>
  <si>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</si>
  <si>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</si>
  <si>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30.1</t>
  </si>
  <si>
    <t>30.2</t>
  </si>
  <si>
    <t>30.3</t>
  </si>
  <si>
    <t>30.4</t>
  </si>
  <si>
    <t>30.5</t>
  </si>
  <si>
    <t>30.6</t>
  </si>
  <si>
    <t>30.7</t>
  </si>
  <si>
    <t>30.8</t>
  </si>
  <si>
    <t>30.9</t>
  </si>
  <si>
    <t>30.10</t>
  </si>
  <si>
    <t>30.11</t>
  </si>
  <si>
    <t>30.12</t>
  </si>
  <si>
    <t>30.13</t>
  </si>
  <si>
    <t>30.14</t>
  </si>
  <si>
    <t>30.15</t>
  </si>
  <si>
    <t>30.16</t>
  </si>
  <si>
    <t>30.17</t>
  </si>
  <si>
    <t>30.18</t>
  </si>
  <si>
    <t>30.19</t>
  </si>
  <si>
    <t>30.20</t>
  </si>
  <si>
    <t>30.21</t>
  </si>
  <si>
    <t>30.22</t>
  </si>
  <si>
    <t>30.23</t>
  </si>
  <si>
    <t>30.24</t>
  </si>
  <si>
    <t>30.25</t>
  </si>
  <si>
    <t>30.26</t>
  </si>
  <si>
    <t>30.27</t>
  </si>
  <si>
    <t>30.28</t>
  </si>
  <si>
    <t>30.29</t>
  </si>
  <si>
    <t>ESGOTO</t>
  </si>
  <si>
    <t>TOTAL SERVIÇOS ESTRUTURAIS</t>
  </si>
  <si>
    <t>31.1</t>
  </si>
  <si>
    <t>31.2</t>
  </si>
  <si>
    <t>31.3</t>
  </si>
  <si>
    <t>31.4</t>
  </si>
  <si>
    <t>31.5</t>
  </si>
  <si>
    <t>31.6</t>
  </si>
  <si>
    <t>31.7</t>
  </si>
  <si>
    <t>31.8</t>
  </si>
  <si>
    <t>31.9</t>
  </si>
  <si>
    <t>31.10</t>
  </si>
  <si>
    <t>31.11</t>
  </si>
  <si>
    <t>31.12</t>
  </si>
  <si>
    <t>31.13</t>
  </si>
  <si>
    <t>31.14</t>
  </si>
  <si>
    <t xml:space="preserve"> 92688 </t>
  </si>
  <si>
    <t>TUBO DE AÇO GALVANIZADO COM COSTURA, CLASSE MÉDIA, CONEXÃO ROSQUEADA, DN 20 (3/4"), INSTALADO EM RAMAIS E SUB-RAMAIS DE GÁS - FORNECIMENTO E INSTALAÇÃO. AF_10/2020</t>
  </si>
  <si>
    <t xml:space="preserve"> 92687 </t>
  </si>
  <si>
    <t>TUBO DE AÇO GALVANIZADO COM COSTURA, CLASSE MÉDIA, CONEXÃO ROSQUEADA, DN 15 (1/2"), INSTALADO EM RAMAIS E SUB-RAMAIS DE GÁS - FORNECIMENTO E INSTALAÇÃO. AF_10/2020</t>
  </si>
  <si>
    <t xml:space="preserve"> SES08090 </t>
  </si>
  <si>
    <t>CAP OU TAMPAO DE FERRO GALVANIZADO, COM ROSCA BSP, DE 3/4" - FORNECIMENTO E INSTALAÇÃO</t>
  </si>
  <si>
    <t xml:space="preserve"> 92939 </t>
  </si>
  <si>
    <t>LUVA DE REDUÇÃO, EM FERRO GALVANIZADO, 1" X 3/4", CONEXÃO ROSQUEADA, INSTALADO EM REDE DE ALIMENTAÇÃO PARA SPRINKLER - FORNECIMENTO E INSTALAÇÃO. AF_10/2020</t>
  </si>
  <si>
    <t xml:space="preserve"> 92953 </t>
  </si>
  <si>
    <t>LUVA DE REDUÇÃO, EM FERRO GALVANIZADO, 3/4" X 1/2", CONEXÃO ROSQUEADA, INSTALADO EM RAMAIS E SUB-RAMAIS DE GÁS - FORNECIMENTO E INSTALAÇÃO. AF_10/2020</t>
  </si>
  <si>
    <t xml:space="preserve"> SES08063 </t>
  </si>
  <si>
    <t>MANGUEIRA PARA GAS - GLP, PVC, TRANCADA, DIAMETRO DE 3/8", COMPRIMENTO DE 1M (NORMATIZADA)</t>
  </si>
  <si>
    <t xml:space="preserve"> 92696 </t>
  </si>
  <si>
    <t>NIPLE, EM FERRO GALVANIZADO, CONEXÃO ROSQUEADA, DN 25 (1"), INSTALADO EM RAMAIS E SUB-RAMAIS DE GÁS - FORNECIMENTO E INSTALAÇÃO. AF_10/2020</t>
  </si>
  <si>
    <t xml:space="preserve"> 92694 </t>
  </si>
  <si>
    <t>NIPLE, EM FERRO GALVANIZADO, CONEXÃO ROSQUEADA, DN 20 (3/4"), INSTALADO EM RAMAIS E SUB-RAMAIS DE GÁS - FORNECIMENTO E INSTALAÇÃO. AF_10/2020</t>
  </si>
  <si>
    <t xml:space="preserve"> 92692 </t>
  </si>
  <si>
    <t>NIPLE, EM FERRO GALVANIZADO, CONEXÃO ROSQUEADA, DN 15 (1/2"), INSTALADO EM RAMAIS E SUB-RAMAIS DE GÁS - FORNECIMENTO E INSTALAÇÃO. AF_10/2020</t>
  </si>
  <si>
    <t xml:space="preserve"> 101917 </t>
  </si>
  <si>
    <t>MANÔMETRO 0 A 200 PSI (0 A 14 KGF/CM2), D = 50MM - FORNECIMENTO E INSTALAÇÃO. AF_10/2020</t>
  </si>
  <si>
    <t xml:space="preserve"> 92701 </t>
  </si>
  <si>
    <t>JOELHO 90 GRAUS, EM FERRO GALVANIZADO, CONEXÃO ROSQUEADA, DN 20 (3/4"), INSTALADO EM RAMAIS E SUB-RAMAIS DE GÁS - FORNECIMENTO E INSTALAÇÃO. AF_10/2020</t>
  </si>
  <si>
    <t xml:space="preserve"> SES01259 </t>
  </si>
  <si>
    <t>PORTAO DE ABRIR EM GRADIL DE METALON REDONDO DE 3/4" VERTICAL, COM REQUADRO, ACABAMENTO NATURAL - COMPLETO - FORNECIMENTO E INSTALAÇÃO</t>
  </si>
  <si>
    <t xml:space="preserve"> 92705 </t>
  </si>
  <si>
    <t>TÊ, EM FERRO GALVANIZADO, CONEXÃO ROSQUEADA, DN 20 (3/4"), INSTALADO EM RAMAIS E SUB-RAMAIS DE GÁS - FORNECIMENTO E INSTALAÇÃO. AF_10/2020</t>
  </si>
  <si>
    <t xml:space="preserve"> 92704 </t>
  </si>
  <si>
    <t>TÊ, EM FERRO GALVANIZADO, CONEXÃO ROSQUEADA, DN 15 (1/2"), INSTALADO EM RAMAIS E SUB-RAMAIS DE GÁS - FORNECIMENTO E INSTALAÇÃO. AF_10/2020</t>
  </si>
  <si>
    <t xml:space="preserve"> 92905 </t>
  </si>
  <si>
    <t>UNIÃO, EM FERRO GALVANIZADO, CONEXÃO ROSQUEADA, DN 20 (3/4"), INSTALADO EM RAMAIS E SUB-RAMAIS DE GÁS - FORNECIMENTO E INSTALAÇÃO. AF_10/2020</t>
  </si>
  <si>
    <t xml:space="preserve"> 92904 </t>
  </si>
  <si>
    <t>UNIÃO, EM FERRO GALVANIZADO, CONEXÃO ROSQUEADA, DN 15 (1/2"), INSTALADO EM RAMAIS E SUB-RAMAIS DE GÁS - FORNECIMENTO E INSTALAÇÃO. AF_10/2020</t>
  </si>
  <si>
    <t xml:space="preserve"> 100557 </t>
  </si>
  <si>
    <t>CAIXA DE PASSAGEM PARA TELEFONE 80X80X15CM (SOBREPOR) FORNECIMENTO E INSTALACAO. AF_11/2019</t>
  </si>
  <si>
    <t xml:space="preserve"> 95250 </t>
  </si>
  <si>
    <t>VÁLVULA DE ESFERA BRUTA, BRONZE, ROSCÁVEL, 1'' - FORNECIMENTO E INSTALAÇÃO. AF_08/2021</t>
  </si>
  <si>
    <t xml:space="preserve"> 95248 </t>
  </si>
  <si>
    <t>VÁLVULA DE ESFERA BRUTA, BRONZE, ROSCÁVEL, 1/2" - FORNECIMENTO E INSTALAÇÃO. AF_08/2021</t>
  </si>
  <si>
    <t xml:space="preserve"> 99629 </t>
  </si>
  <si>
    <t>VÁLVULA DE RETENÇÃO VERTICAL, DE BRONZE, ROSCÁVEL, 1" - FORNECIMENTO E INSTALAÇÃO. AF_08/2021</t>
  </si>
  <si>
    <t xml:space="preserve"> 99627 </t>
  </si>
  <si>
    <t>VÁLVULA DE RETENÇÃO VERTICAL, DE BRONZE, ROSCÁVEL, 1/2" - FORNECIMENTO E INSTALAÇÃO. AF_08/2021</t>
  </si>
  <si>
    <t xml:space="preserve"> 91186 </t>
  </si>
  <si>
    <t>FIXAÇÃO DE TUBOS HORIZONTAIS DE PVC, CPVC OU COBRE DIÂMETROS MAIORES QUE 40 MM E MENORES OU IGUAIS A 75 MM COM ABRAÇADEIRA METÁLICA FLEXÍVEL 18 MM, FIXADA DIRETAMENTE NA LAJE. AF_05/2015</t>
  </si>
  <si>
    <t xml:space="preserve"> 98397 </t>
  </si>
  <si>
    <t>PINTURA ANTICORROSIVA DE DUTO METÁLICO. AF_04/2018</t>
  </si>
  <si>
    <t xml:space="preserve"> 100739 </t>
  </si>
  <si>
    <t>PINTURA COM TINTA ALQUÍDICA DE ACABAMENTO (ESMALTE SINTÉTICO ACETINADO) PULVERIZADA SOBRE PERFIL METÁLICO EXECUTADO EM FÁBRICA (POR DEMÃO). AF_01/2020_P</t>
  </si>
  <si>
    <t xml:space="preserve"> 101907 </t>
  </si>
  <si>
    <t>EXTINTOR DE INCÊNDIO PORTÁTIL COM CARGA DE CO2 DE 6 KG, CLASSE BC - FORNECIMENTO E INSTALAÇÃO. AF_10/2020_P</t>
  </si>
  <si>
    <t xml:space="preserve"> SES08055 </t>
  </si>
  <si>
    <t>VALVULA DE BLOQUEIO, D = 15MM (1/2") P/INST.GÁS</t>
  </si>
  <si>
    <t xml:space="preserve"> SES08065 </t>
  </si>
  <si>
    <t>MEDIDOR DE GAS GLP G1.6</t>
  </si>
  <si>
    <t xml:space="preserve"> SES08057 </t>
  </si>
  <si>
    <t>PIG TAIL OU CHICOTE FLEXÍVEL DE COBRE, B-190, PARA CONDUÇÃO DE GÁS</t>
  </si>
  <si>
    <t xml:space="preserve"> SES08058 </t>
  </si>
  <si>
    <t>REGULADOR DE ALTA PRESSÃO, 1º ESTÁGIO (INSTALAÇÃO GÁS)</t>
  </si>
  <si>
    <t xml:space="preserve"> 103029 </t>
  </si>
  <si>
    <t>REGISTRO OU REGULADOR DE GÁS DE COZINHA - FORNECIMENTO E INSTALAÇÃO. AF_08/2021</t>
  </si>
  <si>
    <t>INSTALAÇÕES MECANICAS</t>
  </si>
  <si>
    <t>INSTALAÇÕES GLP</t>
  </si>
  <si>
    <t>INSTALAÇÕES GÁS MEDICINAL</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</si>
  <si>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</si>
  <si>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</si>
  <si>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</si>
  <si>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</si>
  <si>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</si>
  <si>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</si>
  <si>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</si>
  <si>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</si>
  <si>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</si>
  <si>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</si>
  <si>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</si>
  <si>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</si>
  <si>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</si>
  <si>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</si>
  <si>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</si>
  <si>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</si>
  <si>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</si>
  <si>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</si>
  <si>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</si>
  <si>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</si>
  <si>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</si>
  <si>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</si>
  <si>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</si>
  <si>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</si>
  <si>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</si>
  <si>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</si>
  <si>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</si>
  <si>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</si>
  <si>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</si>
  <si>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</si>
  <si>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 xml:space="preserve"> 97340 </t>
  </si>
  <si>
    <t>TUBO EM COBRE RÍGIDO, DN 66 MM, CLASSE A, SEM ISOLAMENTO, INSTALADO EM PRUMADA  FORNECIMENTO E INSTALAÇÃO. AF_12/2015</t>
  </si>
  <si>
    <t xml:space="preserve"> 97338 </t>
  </si>
  <si>
    <t>TUBO EM COBRE RÍGIDO, DN 42 MM, CLASSE A, SEM ISOLAMENTO, INSTALADO EM PRUMADA  FORNECIMENTO E INSTALAÇÃO. AF_12/2015</t>
  </si>
  <si>
    <t xml:space="preserve"> 97337 </t>
  </si>
  <si>
    <t>TUBO EM COBRE RÍGIDO, DN 35 MM, CLASSE A, SEM ISOLAMENTO, INSTALADO EM PRUMADA  FORNECIMENTO E INSTALAÇÃO. AF_12/2015</t>
  </si>
  <si>
    <t xml:space="preserve"> 97336 </t>
  </si>
  <si>
    <t>TUBO EM COBRE RÍGIDO, DN 28 MM, CLASSE A, SEM ISOLAMENTO, INSTALADO EM PRUMADA  FORNECIMENTO E INSTALAÇÃO. AF_12/2015</t>
  </si>
  <si>
    <t xml:space="preserve"> 97335 </t>
  </si>
  <si>
    <t>TUBO EM COBRE RÍGIDO, DN 22 MM, CLASSE A, SEM ISOLAMENTO, INSTALADO EM PRUMADA  FORNECIMENTO E INSTALAÇÃO. AF_12/2015</t>
  </si>
  <si>
    <t xml:space="preserve"> 97344 </t>
  </si>
  <si>
    <t>TUBO EM COBRE RÍGIDO, DN 15 MM, CLASSE A, SEM ISOLAMENTO, INSTALADO EM RAMAL E SUB-RAMAL  FORNECIMENTO E INSTALAÇÃO. AF_12/2015</t>
  </si>
  <si>
    <t xml:space="preserve"> 92292 </t>
  </si>
  <si>
    <t>COTOVELO EM COBRE, DN 66 MM, 90 GRAUS, SEM ANEL DE SOLDA, INSTALADO EM PRUMADA  FORNECIMENTO E INSTALAÇÃO. AF_12/2015</t>
  </si>
  <si>
    <t xml:space="preserve"> 92290 </t>
  </si>
  <si>
    <t>COTOVELO EM COBRE, DN 42 MM, 90 GRAUS, SEM ANEL DE SOLDA, INSTALADO EM PRUMADA  FORNECIMENTO E INSTALAÇÃO. AF_12/2015</t>
  </si>
  <si>
    <t xml:space="preserve"> 92289 </t>
  </si>
  <si>
    <t>COTOVELO EM COBRE, DN 35 MM, 90 GRAUS, SEM ANEL DE SOLDA, INSTALADO EM PRUMADA  FORNECIMENTO E INSTALAÇÃO. AF_12/2015</t>
  </si>
  <si>
    <t xml:space="preserve"> 92288 </t>
  </si>
  <si>
    <t>COTOVELO EM COBRE, DN 28 MM, 90 GRAUS, SEM ANEL DE SOLDA, INSTALADO EM PRUMADA  FORNECIMENTO E INSTALAÇÃO. AF_12/2015</t>
  </si>
  <si>
    <t xml:space="preserve"> 92327 </t>
  </si>
  <si>
    <t>COTOVELO EM COBRE, DN 22 MM, 90 GRAUS, SEM ANEL DE SOLDA, INSTALADO EM RAMAL E SUB-RAMAL  FORNECIMENTO E INSTALAÇÃO. AF_12/2015</t>
  </si>
  <si>
    <t xml:space="preserve"> 92311 </t>
  </si>
  <si>
    <t>COTOVELO EM COBRE, DN 15 MM, 90 GRAUS, SEM ANEL DE SOLDA, INSTALADO EM RAMAL DE DISTRIBUIÇÃO  FORNECIMENTO E INSTALAÇÃO. AF_12/2015</t>
  </si>
  <si>
    <t xml:space="preserve"> 92304 </t>
  </si>
  <si>
    <t>TE EM COBRE, DN 66 MM, SEM ANEL DE SOLDA, INSTALADO EM PRUMADA  FORNECIMENTO E INSTALAÇÃO. AF_12/2015</t>
  </si>
  <si>
    <t xml:space="preserve"> 92302 </t>
  </si>
  <si>
    <t>TE EM COBRE, DN 42 MM, SEM ANEL DE SOLDA, INSTALADO EM PRUMADA  FORNECIMENTO E INSTALAÇÃO. AF_12/2015</t>
  </si>
  <si>
    <t xml:space="preserve"> 92301 </t>
  </si>
  <si>
    <t>TE EM COBRE, DN 35 MM, SEM ANEL DE SOLDA, INSTALADO EM PRUMADA  FORNECIMENTO E INSTALAÇÃO. AF_12/2015</t>
  </si>
  <si>
    <t xml:space="preserve"> 92300 </t>
  </si>
  <si>
    <t>TE EM COBRE, DN 28 MM, SEM ANEL DE SOLDA, INSTALADO EM PRUMADA  FORNECIMENTO E INSTALAÇÃO. AF_12/2015</t>
  </si>
  <si>
    <t xml:space="preserve"> 92299 </t>
  </si>
  <si>
    <t>TE EM COBRE, DN 22 MM, SEM ANEL DE SOLDA, INSTALADO EM PRUMADA  FORNECIMENTO E INSTALAÇÃO. AF_12/2015</t>
  </si>
  <si>
    <t xml:space="preserve"> 92317 </t>
  </si>
  <si>
    <t>TE EM COBRE, DN 15 MM, SEM ANEL DE SOLDA, INSTALADO EM RAMAL DE DISTRIBUIÇÃO  FORNECIMENTO E INSTALAÇÃO. AF_12/2015</t>
  </si>
  <si>
    <t xml:space="preserve"> 93071 </t>
  </si>
  <si>
    <t>BUCHA DE REDUÇÃO EM COBRE, DN 66 MM X 54 MM, SEM ANEL DE SOLDA, PONTA X BOLSA, INSTALADO EM PRUMADA  FORNECIMENTO E INSTALAÇÃO. AF_01/2016</t>
  </si>
  <si>
    <t xml:space="preserve"> 93068 </t>
  </si>
  <si>
    <t>BUCHA DE REDUÇÃO EM COBRE, DN 54 MM X 42 MM, SEM ANEL DE SOLDA, PONTA X BOLSA, INSTALADO EM PRUMADA  FORNECIMENTO E INSTALAÇÃO. AF_01/2016</t>
  </si>
  <si>
    <t xml:space="preserve"> 93065 </t>
  </si>
  <si>
    <t>BUCHA DE REDUÇÃO EM COBRE, DN 42 MM X 35 MM, SEM ANEL DE SOLDA, PONTA X BOLSA, INSTALADO EM PRUMADA  FORNECIMENTO E INSTALAÇÃO. AF_01/2016</t>
  </si>
  <si>
    <t xml:space="preserve"> 93062 </t>
  </si>
  <si>
    <t>BUCHA DE REDUÇÃO EM COBRE, DN 35 MM X 28 MM, SEM ANEL DE SOLDA, PONTA X BOLSA, INSTALADO EM PRUMADA  FORNECIMENTO E INSTALAÇÃO. AF_01/2016</t>
  </si>
  <si>
    <t xml:space="preserve"> 93057 </t>
  </si>
  <si>
    <t>BUCHA DE REDUÇÃO EM COBRE, DN 28 MM X 22 MM, SEM ANEL DE SOLDA, PONTA X BOLSA, INSTALADO EM PRUMADA  FORNECIMENTO E INSTALAÇÃO. AF_01/2016</t>
  </si>
  <si>
    <t xml:space="preserve"> 93108 </t>
  </si>
  <si>
    <t>BUCHA DE REDUÇÃO EM COBRE, DN 22 MM X 15 MM, SEM ANEL DE SOLDA, PONTA X BOLSA, INSTALADO EM RAMAL E SUB-RAMAL  FORNECIMENTO E INSTALAÇÃO. AF_01/2016</t>
  </si>
  <si>
    <t xml:space="preserve"> 92298 </t>
  </si>
  <si>
    <t>LUVA EM COBRE, DN 66 MM, SEM ANEL DE SOLDA, INSTALADO EM PRUMADA  FORNECIMENTO E INSTALAÇÃO. AF_12/2015</t>
  </si>
  <si>
    <t xml:space="preserve"> 92296 </t>
  </si>
  <si>
    <t>LUVA EM COBRE, DN 42 MM, SEM ANEL DE SOLDA, INSTALADO EM PRUMADA  FORNECIMENTO E INSTALAÇÃO. AF_12/2015</t>
  </si>
  <si>
    <t xml:space="preserve"> 92295 </t>
  </si>
  <si>
    <t>LUVA EM COBRE, DN 35 MM, SEM ANEL DE SOLDA, INSTALADO EM PRUMADA  FORNECIMENTO E INSTALAÇÃO. AF_12/2015</t>
  </si>
  <si>
    <t xml:space="preserve"> 92294 </t>
  </si>
  <si>
    <t>LUVA EM COBRE, DN 28 MM, SEM ANEL DE SOLDA, INSTALADO EM PRUMADA  FORNECIMENTO E INSTALAÇÃO. AF_12/2015</t>
  </si>
  <si>
    <t xml:space="preserve"> 92330 </t>
  </si>
  <si>
    <t>LUVA EM COBRE, DN 22 MM, SEM ANEL DE SOLDA, INSTALADO EM RAMAL E SUB-RAMAL  FORNECIMENTO E INSTALAÇÃO. AF_12/2015</t>
  </si>
  <si>
    <t xml:space="preserve"> 92329 </t>
  </si>
  <si>
    <t>LUVA EM COBRE, DN 15 MM, SEM ANEL DE SOLDA, INSTALADO EM RAMAL E SUB-RAMAL  FORNECIMENTO E INSTALAÇÃO. AF_12/2015</t>
  </si>
  <si>
    <t xml:space="preserve"> 93111 </t>
  </si>
  <si>
    <t>CONECTOR EM BRONZE/LATÃO, DN 22 MM X 3/4", SEM ANEL DE SOLDA, BOLSA X ROSCA F, INSTALADO EM RAMAL E SUB-RAMAL  FORNECIMENTO E INSTALAÇÃO. AF_01/2016</t>
  </si>
  <si>
    <t xml:space="preserve"> 93104 </t>
  </si>
  <si>
    <t>CONECTOR EM BRONZE/LATÃO, DN 15 MM X 1/2", SEM ANEL DE SOLDA, BOLSA X ROSCA F, INSTALADO EM RAMAL E SUB-RAMAL  FORNECIMENTO E INSTALAÇÃO. AF_01/2016</t>
  </si>
  <si>
    <t xml:space="preserve"> 95253 </t>
  </si>
  <si>
    <t>VÁLVULA DE ESFERA BRUTA, BRONZE, ROSCÁVEL, 2'' - FORNECIMENTO E INSTALAÇÃO. AF_08/2021</t>
  </si>
  <si>
    <t xml:space="preserve"> 95251 </t>
  </si>
  <si>
    <t>VÁLVULA DE ESFERA BRUTA, BRONZE, ROSCÁVEL, 1 1/4'' - FORNECIMENTO E INSTALAÇÃO. AF_08/2021</t>
  </si>
  <si>
    <t xml:space="preserve"> 95249 </t>
  </si>
  <si>
    <t>VÁLVULA DE ESFERA BRUTA, BRONZE, ROSCÁVEL, 3/4'' - FORNECIMENTO E INSTALAÇÃO. AF_08/2021</t>
  </si>
  <si>
    <t xml:space="preserve"> 99623 </t>
  </si>
  <si>
    <t>VÁLVULA DE RETENÇÃO HORIZONTAL, DE BRONZE, ROSCÁVEL, 2"  - FORNECIMENTO E INSTALAÇÃO. AF_08/2021</t>
  </si>
  <si>
    <t xml:space="preserve"> 99621 </t>
  </si>
  <si>
    <t>VÁLVULA DE RETENÇÃO HORIZONTAL, DE BRONZE, ROSCÁVEL, 1 1/4" - FORNECIMENTO E INSTALAÇÃO. AF_08/2021</t>
  </si>
  <si>
    <t xml:space="preserve"> 99620 </t>
  </si>
  <si>
    <t>VÁLVULA DE RETENÇÃO HORIZONTAL, DE BRONZE, ROSCÁVEL, 1" - FORNECIMENTO E INSTALAÇÃO. AF_08/2021</t>
  </si>
  <si>
    <t xml:space="preserve"> 99619 </t>
  </si>
  <si>
    <t>VÁLVULA DE RETENÇÃO HORIZONTAL, DE BRONZE, ROSCÁVEL, 3/4" - FORNECIMENTO E INSTALAÇÃO. AF_08/2021</t>
  </si>
  <si>
    <t xml:space="preserve"> 91177 </t>
  </si>
  <si>
    <t>FIXAÇÃO DE TUBOS HORIZONTAIS DE PPR DIÂMETROS MAIORES QUE 40 MM E MENORES OU IGUAIS A 75 MM COM ABRAÇADEIRA METÁLICA RÍGIDA TIPO  D  1 1/2" , FIXADA DIRETAMENTE NA LAJE. AF_05/2015</t>
  </si>
  <si>
    <t xml:space="preserve"> SES08089 </t>
  </si>
  <si>
    <t>PONTO DE CONSUMO EMBUTIDO PARA VACUO CLINICO (VÁLVULA, TARUGO E CANOPLA)</t>
  </si>
  <si>
    <t xml:space="preserve"> SES08074 </t>
  </si>
  <si>
    <t>PONTO DE CONSUMO EMBUTIDO PARA OXIGENIO COMPLETO (VÁLVULA, TARUGO E CANOPLA)</t>
  </si>
  <si>
    <t xml:space="preserve"> SES08073 </t>
  </si>
  <si>
    <t>PONTO DE CONSUMO EMBUTIDO PARA AR COMPRIMIDO COMPLETO (VÁLVULA, TARUGO E CANOPLA)</t>
  </si>
  <si>
    <t xml:space="preserve"> SES08075 </t>
  </si>
  <si>
    <t>PONTO DE CONSUMO EMBUTIDO PARA OXIDO NITROSO COMPLETO (VÁLVULA, TARUGO E CANOPLA)</t>
  </si>
  <si>
    <t xml:space="preserve"> SES08076 </t>
  </si>
  <si>
    <t>PONTO DE CONSUMO EMBUTIDO PARA DIOXIDO DE CARBONO COMPLETO (VÁLVULA, TARUGO E CANOPLA)</t>
  </si>
  <si>
    <t xml:space="preserve"> SES08081 </t>
  </si>
  <si>
    <t>PAINEL DE ALARME DE EMERGÊNCIA PARA OXIDO NITROSO/DIÓXIDO DE CARBONO/NITROGENIO  - FORNECIMENTO E INSTALAÇÃO</t>
  </si>
  <si>
    <t xml:space="preserve"> SES08052 </t>
  </si>
  <si>
    <t>CENTRAL MANIFOLD PARA CILINDROS 1 X 1 PARA OXIGÊNIO, AR COMPRIMIDO E ÓXIDO NITROSO COM SERPENTINA E SEM VÁLVULA DE ALTA PRESSÃO</t>
  </si>
  <si>
    <t xml:space="preserve"> SES08053 </t>
  </si>
  <si>
    <t>CENTRAL MANIFOLD PARA CILINDROS 2 X 2 PARA OXIGÊNIO, AR COMPRIMIDO E ÓXIDO NITROSO COM SERPENTINA E SEM VÁLVULA DE ALTA PRESSÃO</t>
  </si>
  <si>
    <t xml:space="preserve"> SES08088 </t>
  </si>
  <si>
    <t>CENTRAL DE VACUO COMPOSTA POR 2 DUAS MOTO BOMBAS (UMA EM OPERAÇÃO E A OUTRA EM RESERVA) ROTATIVAS DE PALHETAS LUBRIFICADA COM 2 X 65 M³/H, POTÊNCIA 2 X 2,0 HP, MONTADO SOBRE SKID, PRESENTE UM PAINEL ELÉTRICO DE COMANDO, ALARME, 2 (DOIS) PRÉ-FILTRO PARTICULADOS DE PROTEÇÃO, 2 (DOIS) VACUOSTATOS, VACUÔMETRO, 2 (DUAS) VÁLVULAS DE RETENÇÃO, 2 (DUAS) VÁLVULAS GAVETA, 2 (DOIS) RESERVATÓRIOS DE 150 L, SISTEMA DE FILTRAGEM MICROBIOLÓGICO E 2 (DOIS) COLETORES DE DESCARGA.</t>
  </si>
  <si>
    <t xml:space="preserve"> SES08087 </t>
  </si>
  <si>
    <t>COMPRESSORES PARAFUSO LUBRIFICADO COM TOTAL DE 2 X 135 M³/H, POTÊNCIA 2 X 24 HP, PRESSÃO DE OPERAÇÃO 8,0 BAR, MONTADO SOBRE SKID, PAINEL DE COMANDOS ELÉTRICOS, ALARMES, 2 (DOIS) RESFRIADORES POSTERIORES, 2 (DOIS) SEPARADORES DE CONDENSADO, 2 (DOIS) DRENOS AUTOMÁTICOS, 2 (DOIS) SECADORES POR ADSORÇÃO (PONTO DE ORVALHO -40°C), 2 (DOIS) PRÉ-FILTRO 1 MÍCRON, 2 (DOIS) PÓS-FILTROS 0,01 MÍCRON, 2 (DOIS) FILTROS DE CARVÃO ATIVADO, 2 (DOIS) RESERVATÓRIO DE 250 L, 2 (DOIS QUADROS DE REGULAGEM E 2 (DOIS) FILTROS BACTERIOLÓGICOS.</t>
  </si>
  <si>
    <t>TOTAL INSTALAÇÕES MECANICAS</t>
  </si>
  <si>
    <t xml:space="preserve"> SES09101 </t>
  </si>
  <si>
    <t>CAIXA DE EQUALIZAÇÃO 40 X 40 X 15 - COM BARRAMENTO 11 POSIÇÕES</t>
  </si>
  <si>
    <t xml:space="preserve"> 97886 </t>
  </si>
  <si>
    <t>CAIXA ENTERRADA ELÉTRICA RETANGULAR, EM ALVENARIA COM TIJOLOS CERÂMICOS MACIÇOS, FUNDO COM BRITA, DIMENSÕES INTERNAS: 0,3X0,3X0,3 M. AF_12/2020</t>
  </si>
  <si>
    <t xml:space="preserve"> 96986 </t>
  </si>
  <si>
    <t>HASTE DE ATERRAMENTO 3/4  PARA SPDA - FORNECIMENTO E INSTALAÇÃO. AF_12/2017</t>
  </si>
  <si>
    <t xml:space="preserve"> SES03181 </t>
  </si>
  <si>
    <t>SOLDA EXOTÉRMICA CARTUCHO N° 90</t>
  </si>
  <si>
    <t xml:space="preserve"> SES03131 </t>
  </si>
  <si>
    <t>BARRAMENTO TRIFÁSICO, COM BARRAMENTO CHATO 1.1/4 X 3/16 351A</t>
  </si>
  <si>
    <t xml:space="preserve"> SES03380 </t>
  </si>
  <si>
    <t>TERMINAL DE COMPRESSÃO PARA CABO DE 16,00 MM2 - FORNECIMENTO E INSTALAÇÃO</t>
  </si>
  <si>
    <t xml:space="preserve"> SES03381 </t>
  </si>
  <si>
    <t>TERMINAL DE COMPRESSÃO PARA CABO DE 50,00 MM2 - FORNECIMENTO E INSTALAÇÃO</t>
  </si>
  <si>
    <t xml:space="preserve"> SES03205 </t>
  </si>
  <si>
    <t>TERMINAL AEREO EM ACO GALVANIZADO COM BASE DE FIXACAO H = 30CM</t>
  </si>
  <si>
    <t xml:space="preserve"> SES03339 </t>
  </si>
  <si>
    <t>BARRA CONDUTORA CHATA EM COBRE DE 1/2” X 1/8”</t>
  </si>
  <si>
    <t xml:space="preserve"> SES03095 </t>
  </si>
  <si>
    <t>BARRA CONDUTORA CHATA DE ALUMÍNIO, 7/8´ X 1/8´ - INCLUSIVE ACESSÓRIOS DE FIXAÇÃO</t>
  </si>
  <si>
    <t xml:space="preserve"> SES03170 </t>
  </si>
  <si>
    <t>CABO DE COBRE NU 50MM2 - FORNECIMENTO E INSTALACAO</t>
  </si>
  <si>
    <t xml:space="preserve"> SES03382 </t>
  </si>
  <si>
    <t>FIXAÇÃO DE TUBOS VERTICAIS DE PPR DIÂMETROS MAIORES QUE 40 MM E MENORES OU IGUAIS A 75 MM COM ABRAÇADEIRA METÁLICA RÍGIDA TIPO D 1", FIXADA EM PERFILADO EM ALVENARIA</t>
  </si>
  <si>
    <t xml:space="preserve"> SES03383 </t>
  </si>
  <si>
    <t>CAIXA DE INSPEÇÃO VERTICAL 4X2 - FORNECIMENTO E INSTALAÇÃO</t>
  </si>
  <si>
    <t>33.1</t>
  </si>
  <si>
    <t>33.2</t>
  </si>
  <si>
    <t>33.3</t>
  </si>
  <si>
    <t>33.4</t>
  </si>
  <si>
    <t>33.5</t>
  </si>
  <si>
    <t>33.6</t>
  </si>
  <si>
    <t>33.7</t>
  </si>
  <si>
    <t>33.8</t>
  </si>
  <si>
    <t>33.9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</si>
  <si>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</si>
  <si>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</si>
  <si>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</si>
  <si>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</si>
  <si>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</si>
  <si>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</si>
  <si>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</si>
  <si>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</si>
  <si>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</si>
  <si>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</si>
  <si>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</si>
  <si>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</si>
  <si>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</si>
  <si>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</si>
  <si>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</si>
  <si>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</si>
  <si>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</si>
  <si>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</si>
  <si>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</si>
  <si>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</si>
  <si>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</si>
  <si>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</si>
  <si>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</si>
  <si>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</si>
  <si>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</si>
  <si>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</si>
  <si>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</si>
  <si>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</si>
  <si>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</si>
  <si>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</si>
  <si>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</si>
  <si>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</si>
  <si>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</si>
  <si>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</si>
  <si>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</si>
  <si>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</si>
  <si>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</si>
  <si>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</si>
  <si>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</si>
  <si>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</si>
  <si>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</si>
  <si>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</si>
  <si>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</si>
  <si>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</si>
  <si>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</si>
  <si>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</si>
  <si>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SPDA</t>
  </si>
  <si>
    <t>INSTALAÇÕES DE COMBATE E PREVENÇÃO A INCÊNDIO</t>
  </si>
  <si>
    <t>34.1</t>
  </si>
  <si>
    <t>34.2</t>
  </si>
  <si>
    <t>34.3</t>
  </si>
  <si>
    <t>34.4</t>
  </si>
  <si>
    <t>34.5</t>
  </si>
  <si>
    <t>34.6</t>
  </si>
  <si>
    <t>34.7</t>
  </si>
  <si>
    <t>34.8</t>
  </si>
  <si>
    <t>34.9</t>
  </si>
  <si>
    <t>34.10</t>
  </si>
  <si>
    <t>34.11</t>
  </si>
  <si>
    <t>EQUIPAMENTOS DE COMBATE E PREVENÇÃO A INCÊNDIO</t>
  </si>
  <si>
    <t xml:space="preserve"> SES07072 </t>
  </si>
  <si>
    <t>ABRIGO PARA EXTINTOR DE INCENDIO 75X30X25 CM</t>
  </si>
  <si>
    <t xml:space="preserve"> SES07046 </t>
  </si>
  <si>
    <t>ACIONADOR MANUAL DE ALARME DE EMERGÊNCIA</t>
  </si>
  <si>
    <t xml:space="preserve"> SES07045 </t>
  </si>
  <si>
    <t>BOTOEIRA COMANDO MANUAL TIPO LIGA/DESLIGA</t>
  </si>
  <si>
    <t xml:space="preserve"> SES07005 </t>
  </si>
  <si>
    <t>FORNECIMENTO E INSTALAÇÃO DE SIRENE ELETRÔNICA, 12V, ALARME DE EMERGÊNCIA</t>
  </si>
  <si>
    <t xml:space="preserve"> SES07060 </t>
  </si>
  <si>
    <t>CENTRAL DE ALARME DE INCÊNDIO ENDEREÇAVEL, 125 DISPOSITIVOS C/ BATERIA</t>
  </si>
  <si>
    <t xml:space="preserve"> SES07070 </t>
  </si>
  <si>
    <t>DETECTOR DE TEMPERATURA ENDEREÇAVEL C/ LED INDICADOR DE ALARME -  COMPATÍVEL COM CENTRAL DE ALARME</t>
  </si>
  <si>
    <t xml:space="preserve"> SES07066 </t>
  </si>
  <si>
    <t>DETECTOR DE FUMAÇA ENDEREÇAVEL C/ LED INDICADOR DE ALARME -  COMPATÍVEL COM CENTRAL DE ALARME</t>
  </si>
  <si>
    <t xml:space="preserve"> SES07021 </t>
  </si>
  <si>
    <t>EXTINTOR PQS 06KG ABC</t>
  </si>
  <si>
    <t xml:space="preserve"> SES07040 </t>
  </si>
  <si>
    <t>EXTINTOR DE PÓ QUÍMICO SECO (PQS), CAPACIDADE 20 KG SOBRE RODAS</t>
  </si>
  <si>
    <t xml:space="preserve"> SES03021 </t>
  </si>
  <si>
    <t>LUMINARIA DE EMERGENCIA 1200 LUMENS DE 24 LEDS, POTENCIA 32 W, BATERIA DE LITIO, AUTONOMIA DE 3 HRS</t>
  </si>
  <si>
    <t>35.1</t>
  </si>
  <si>
    <t>35.2</t>
  </si>
  <si>
    <t>35.3</t>
  </si>
  <si>
    <t>35.4</t>
  </si>
  <si>
    <t>35.5</t>
  </si>
  <si>
    <t>35.6</t>
  </si>
  <si>
    <t>35.7</t>
  </si>
  <si>
    <t>35.8</t>
  </si>
  <si>
    <t>35.9</t>
  </si>
  <si>
    <t>35.10</t>
  </si>
  <si>
    <t>35.11</t>
  </si>
  <si>
    <t>35.12</t>
  </si>
  <si>
    <t xml:space="preserve"> 102118 </t>
  </si>
  <si>
    <t>BOMBA CENTRÍFUGA, TRIFÁSICA, 3 CV OU 2,96 HP, HM 34 A 40 M, Q 8,6 A 14,8 M3/H - FORNECIMENTO E INSTALAÇÃO. AF_12/2020</t>
  </si>
  <si>
    <t xml:space="preserve"> SES07073 </t>
  </si>
  <si>
    <t>ADAPTADOR DE FERRO GALVANIZADO PARA CAIXA D'AGUA DE CONCRETO 150MM X 2.1/2"</t>
  </si>
  <si>
    <t xml:space="preserve"> 94474 </t>
  </si>
  <si>
    <t>COTOVELO 45 GRAUS, EM FERRO GALVANIZADO, CONEXÃO ROSQUEADA, DN 65 (2 1/2), INSTALADO EM RESERVAÇÃO DE ÁGUA DE EDIFICAÇÃO QUE POSSUA RESERVATÓRIO DE FIBRA/FIBROCIMENTO  FORNECIMENTO E INSTALAÇÃO. AF_06/2016</t>
  </si>
  <si>
    <t xml:space="preserve"> 94473 </t>
  </si>
  <si>
    <t>COTOVELO 90 GRAUS, EM FERRO GALVANIZADO, CONEXÃO ROSQUEADA, DN 65 (2 1/2), INSTALADO EM RESERVAÇÃO DE ÁGUA DE EDIFICAÇÃO QUE POSSUA RESERVATÓRIO DE FIBRA/FIBROCIMENTO  FORNECIMENTO E INSTALAÇÃO. AF_06/2016</t>
  </si>
  <si>
    <t xml:space="preserve"> 97487 </t>
  </si>
  <si>
    <t>CURVA 45 GRAUS, EM AÇO, CONEXÃO SOLDADA, DN 65 (2 1/2"), INSTALADO EM REDE DE ALIMENTAÇÃO PARA HIDRANTE - FORNECIMENTO E INSTALAÇÃO. AF_10/2020</t>
  </si>
  <si>
    <t xml:space="preserve"> 92377 </t>
  </si>
  <si>
    <t>NIPLE, EM FERRO GALVANIZADO, DN 65 (2 1/2"), CONEXÃO ROSQUEADA, INSTALADO EM REDE DE ALIMENTAÇÃO PARA HIDRANTE - FORNECIMENTO E INSTALAÇÃO. AF_10/2020</t>
  </si>
  <si>
    <t xml:space="preserve"> 92367 </t>
  </si>
  <si>
    <t>TUBO DE AÇO GALVANIZADO COM COSTURA, CLASSE MÉDIA, DN 65 (2 1/2"), CONEXÃO ROSQUEADA, INSTALADO EM REDE DE ALIMENTAÇÃO PARA HIDRANTE - FORNECIMENTO E INSTALAÇÃO. AF_10/2020</t>
  </si>
  <si>
    <t xml:space="preserve"> 97495 </t>
  </si>
  <si>
    <t>TÊ, EM AÇO, CONEXÃO SOLDADA, DN 65 (2 1/2"), INSTALADO EM REDE DE ALIMENTAÇÃO PARA HIDRANTE - FORNECIMENTO E INSTALAÇÃO. AF_10/2020</t>
  </si>
  <si>
    <t xml:space="preserve"> 92896 </t>
  </si>
  <si>
    <t>UNIÃO, EM FERRO GALVANIZADO, DN 65 (2 1/2"), CONEXÃO ROSQUEADA, INSTALADO EM REDE DE ALIMENTAÇÃO PARA HIDRANTE - FORNECIMENTO E INSTALAÇÃO. AF_10/2020</t>
  </si>
  <si>
    <t xml:space="preserve"> SES07074 </t>
  </si>
  <si>
    <t>ABRIGO PARA HIDRANTE, 90X60X17CM, COM REGISTRO GLOBO ANGULAR 45 GRAUS 2.1/2", ADAPTADOR STORZ 2.1/2", MANGUEIRA DE INCÊNDIO 30M, 2.1/2" E ESGUICHO EM LATÃO 2.1/2" - FORNECIMENTO E INSTALAÇÃO</t>
  </si>
  <si>
    <t xml:space="preserve"> 94499 </t>
  </si>
  <si>
    <t>REGISTRO DE GAVETA BRUTO, LATÃO, ROSCÁVEL, 2 1/2" - FORNECIMENTO E INSTALAÇÃO. AF_08/2021</t>
  </si>
  <si>
    <t xml:space="preserve"> 99624 </t>
  </si>
  <si>
    <t>VÁLVULA DE RETENÇÃO HORIZONTAL, DE BRONZE, ROSCÁVEL, 2 1/2" - FORNECIMENTO E INSTALAÇÃO. AF_08/2021</t>
  </si>
  <si>
    <t>36.1</t>
  </si>
  <si>
    <t>36.2</t>
  </si>
  <si>
    <t>36.3</t>
  </si>
  <si>
    <t>36.4</t>
  </si>
  <si>
    <t xml:space="preserve"> SES07038 </t>
  </si>
  <si>
    <t>PLACA DE SINALIZAÇÃO DE SEGURANÇA CONTRA INCÊNDIO - ALERTA, TRIANGULAR, BASE DE 30 CM, EM PVC 2 MM ANTI-CHAMAS (SÍMBOLOS, CORES E PICTOGRAMAS CONFORME NBR 13434)</t>
  </si>
  <si>
    <t xml:space="preserve"> SES07001 </t>
  </si>
  <si>
    <t>FORNECIMENTO E INSTALAÇÃO DE PLACA DE SINALIZAÇÃO DE EXTINTOR 20X20CM</t>
  </si>
  <si>
    <t xml:space="preserve"> SES07071 </t>
  </si>
  <si>
    <t>PLACA DE SINALIZACAO DE PROIBICAO, SIMBOLO CIRCULAR, FUNDO BRANCO, PICTOGRAMA PRETO, FAIXA CIRCULAR E BARRA DIAMETRAL VERMELHA, EM PVC, 2MM ANTI-CHAMAS</t>
  </si>
  <si>
    <t xml:space="preserve"> SES07002 </t>
  </si>
  <si>
    <t>FORNECIMENTO E INSTALAÇÃO DE PLACA DE SINALIZAÇÃO INDICATIVA, SAÍDA DE EMERGÊNCIA, SAÍDA LATERAL ESQUERDA/DIREITA/SAÍDA EM FRENTE</t>
  </si>
  <si>
    <t>HIDRANTES</t>
  </si>
  <si>
    <t>SINALIZAÇÃO DE ALERTA</t>
  </si>
  <si>
    <t>TOTAL COMBATE E PREVEÇÃO A INCÊNDIO</t>
  </si>
  <si>
    <t>Composições Analíticas com Preço Unitário</t>
  </si>
  <si>
    <t>Código</t>
  </si>
  <si>
    <t>Banco</t>
  </si>
  <si>
    <t>Descrição</t>
  </si>
  <si>
    <t>Und</t>
  </si>
  <si>
    <t>Quant.</t>
  </si>
  <si>
    <t>Valor Unit</t>
  </si>
  <si>
    <t>Próprio</t>
  </si>
  <si>
    <t xml:space="preserve"> 88262 </t>
  </si>
  <si>
    <t>SINAPI</t>
  </si>
  <si>
    <t>CARPINTEIRO DE FORMAS COM ENCARGOS COMPLEMENTARES</t>
  </si>
  <si>
    <t>H</t>
  </si>
  <si>
    <t xml:space="preserve"> 88316 </t>
  </si>
  <si>
    <t>SERVENTE COM ENCARGOS COMPLEMENTARES</t>
  </si>
  <si>
    <t xml:space="preserve"> 94962 </t>
  </si>
  <si>
    <t>CONCRETO MAGRO PARA LASTRO, TRAÇO 1:4,5:4,5 (EM MASSA SECA DE CIMENTO/ AREIA MÉDIA/ BRITA 1) - PREPARO MECÂNICO COM BETONEIRA 400 L. AF_05/2021</t>
  </si>
  <si>
    <t xml:space="preserve"> 00004417 </t>
  </si>
  <si>
    <t>SARRAFO NAO APARELHADO *2,5 X 7* CM, EM MACARANDUBA, ANGELIM OU EQUIVALENTE DA REGIAO -  BRUTA</t>
  </si>
  <si>
    <t xml:space="preserve"> 00004491 </t>
  </si>
  <si>
    <t>PONTALETE *7,5 X 7,5* CM EM PINUS, MISTA OU EQUIVALENTE DA REGIAO - BRUTA</t>
  </si>
  <si>
    <t xml:space="preserve"> 00004813 </t>
  </si>
  <si>
    <t>PLACA DE OBRA (PARA CONSTRUCAO CIVIL) EM CHAPA GALVANIZADA *N. 22*, ADESIVADA, DE *2,4 X 1,2* M (SEM POSTES PARA FIXACAO)</t>
  </si>
  <si>
    <t xml:space="preserve"> 00005075 </t>
  </si>
  <si>
    <t>PREGO DE ACO POLIDO COM CABECA 18 X 30 (2 3/4 X 10)</t>
  </si>
  <si>
    <t xml:space="preserve"> 88309 </t>
  </si>
  <si>
    <t>PEDREIRO COM ENCARGOS COMPLEMENTARES</t>
  </si>
  <si>
    <t xml:space="preserve"> 88278 </t>
  </si>
  <si>
    <t>MONTADOR DE ESTRUTURA METÁLICA COM ENCARGOS COMPLEMENTARES</t>
  </si>
  <si>
    <t xml:space="preserve"> 88256 </t>
  </si>
  <si>
    <t>AZULEJISTA OU LADRILHISTA COM ENCARGOS COMPLEMENTARES</t>
  </si>
  <si>
    <t xml:space="preserve"> 00034357 </t>
  </si>
  <si>
    <t>REJUNTE CIMENTICIO, QUALQUER COR</t>
  </si>
  <si>
    <t xml:space="preserve"> 00037595 </t>
  </si>
  <si>
    <t>ARGAMASSA COLANTE TIPO AC III</t>
  </si>
  <si>
    <t xml:space="preserve"> 00038195 </t>
  </si>
  <si>
    <t>PISO PORCELANATO, BORDA RETA, EXTRA, FORMATO MAIOR QUE 2025 CM2</t>
  </si>
  <si>
    <t xml:space="preserve"> 88277 </t>
  </si>
  <si>
    <t>MONTADOR (TUBO AÇO/EQUIPAMENTOS) COM ENCARGOS COMPLEMENTARES</t>
  </si>
  <si>
    <t xml:space="preserve"> 88240 </t>
  </si>
  <si>
    <t>AJUDANTE DE ESTRUTURA METÁLICA COM ENCARGOS COMPLEMENTARES</t>
  </si>
  <si>
    <t xml:space="preserve"> 1227 </t>
  </si>
  <si>
    <t>FORNECIMENTO E INSTALAÇÃO DE ACM, INCLUSIVE ESTRUTURA METALICA DE FIXAÇÃO</t>
  </si>
  <si>
    <t xml:space="preserve"> 96127 </t>
  </si>
  <si>
    <t>APLICAÇÃO MANUAL DE MASSA ACRÍLICA EM PANOS DE FACHADA SEM PRESENÇA DE VÃOS, DE EDIFÍCIOS DE MÚLTIPLOS PAVIMENTOS, UMA DEMÃO. AF_05/2017</t>
  </si>
  <si>
    <t xml:space="preserve"> 95305 </t>
  </si>
  <si>
    <t>TEXTURA ACRÍLICA, APLICAÇÃO MANUAL EM PAREDE, UMA DEMÃO. AF_09/2016</t>
  </si>
  <si>
    <t xml:space="preserve"> 00037586 </t>
  </si>
  <si>
    <t>PINO DE ACO COM ARRUELA CONICA, DIAMETRO ARRUELA = *23* MM E COMP HASTE = *27* MM (ACAO INDIRETA)</t>
  </si>
  <si>
    <t>CENTO</t>
  </si>
  <si>
    <t xml:space="preserve"> 00039419 </t>
  </si>
  <si>
    <t>PERFIL GUIA, FORMATO U, EM ACO ZINCADO, PARA ESTRUTURA PAREDE DRYWALL, E = 0,5 MM, 70 X 3000 MM (L X C)</t>
  </si>
  <si>
    <t xml:space="preserve"> 00039422 </t>
  </si>
  <si>
    <t>PERFIL MONTANTE, FORMATO C, EM ACO ZINCADO, PARA ESTRUTURA PAREDE DRYWALL, E = 0,5 MM, 70 X 3000 MM (L X C)</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</si>
  <si>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</si>
  <si>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</si>
  <si>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</si>
  <si>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</si>
  <si>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</si>
  <si>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</si>
  <si>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</si>
  <si>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</si>
  <si>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</si>
  <si>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</si>
  <si>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00011062 </t>
  </si>
  <si>
    <t>PLACA CIMENTICIA LISA E = 10 MM, DE 1,20 X *2,50* M (SEM AMIANTO)</t>
  </si>
  <si>
    <t xml:space="preserve"> 1139 </t>
  </si>
  <si>
    <t>ARGAMASSA BARITADA</t>
  </si>
  <si>
    <t xml:space="preserve"> 95276 </t>
  </si>
  <si>
    <t>POLIDORA DE PISO (POLITRIZ), PESO DE 100KG, DIÂMETRO 450 MM, MOTOR ELÉTRICO, POTÊNCIA 4 HP - CHP DIURNO. AF_09/2016</t>
  </si>
  <si>
    <t>CHP</t>
  </si>
  <si>
    <t xml:space="preserve"> 95277 </t>
  </si>
  <si>
    <t>POLIDORA DE PISO (POLITRIZ), PESO DE 100KG, DIÂMETRO 450 MM, MOTOR ELÉTRICO, POTÊNCIA 4 HP - CHI DIURNO. AF_09/2016</t>
  </si>
  <si>
    <t>CHI</t>
  </si>
  <si>
    <t xml:space="preserve"> 00004791 </t>
  </si>
  <si>
    <t>ADESIVO ACRILICO DE BASE AQUOSA / COLA DE CONTATO</t>
  </si>
  <si>
    <t xml:space="preserve"> 1154 </t>
  </si>
  <si>
    <t>PISO VINILICO ECLIPSE PREMIUM COM SUPORTE CURVO E RODAPÉ</t>
  </si>
  <si>
    <t xml:space="preserve"> 1155 </t>
  </si>
  <si>
    <t>PISO VINILICO CONDUTIVA IQ TORO COM SUPORTE CURVO, FIO DE COBRE E RODAPÉ</t>
  </si>
  <si>
    <t xml:space="preserve"> 00004377 </t>
  </si>
  <si>
    <t>PARAFUSO DE ACO ZINCADO COM ROSCA SOBERBA, CABECA CHATA E FENDA SIMPLES, DIAMETRO 4,2 MM, COMPRIMENTO * 32 * MM</t>
  </si>
  <si>
    <t xml:space="preserve"> 00039961 </t>
  </si>
  <si>
    <t>SILICONE ACETICO USO GERAL INCOLOR 280 G</t>
  </si>
  <si>
    <t xml:space="preserve"> 1132 </t>
  </si>
  <si>
    <t>VISOR PLUMBIFERO 1,00X1,00M, 2MM PB</t>
  </si>
  <si>
    <t xml:space="preserve"> 88261 </t>
  </si>
  <si>
    <t>CARPINTEIRO DE ESQUADRIA COM ENCARGOS COMPLEMENTARES</t>
  </si>
  <si>
    <t xml:space="preserve"> 1678 </t>
  </si>
  <si>
    <t xml:space="preserve"> 1677 </t>
  </si>
  <si>
    <t xml:space="preserve"> 00000370 </t>
  </si>
  <si>
    <t>AREIA MEDIA - POSTO JAZIDA/FORNECEDOR (RETIRADO NA JAZIDA, SEM TRANSPORTE)</t>
  </si>
  <si>
    <t xml:space="preserve"> 00001106 </t>
  </si>
  <si>
    <t>CAL HIDRATADA CH-I PARA ARGAMASSAS</t>
  </si>
  <si>
    <t xml:space="preserve"> 00013284 </t>
  </si>
  <si>
    <t>CIMENTO PORTLAND DE ALTO FORNO (AF) CP III-40</t>
  </si>
  <si>
    <t xml:space="preserve"> 00037561 </t>
  </si>
  <si>
    <t>PORTAO DE CORRER EM CHAPA TIPO PAINEL LAMBRIL QUADRADO, COM PORTA SOCIAL COMPLETA INCLUIDA, COM REQUADRO, ACABAMENTO NATURAL, COM TRILHOS E ROLDANAS</t>
  </si>
  <si>
    <t xml:space="preserve"> 88267 </t>
  </si>
  <si>
    <t>ENCANADOR OU BOMBEIRO HIDRÁULICO COM ENCARGOS COMPLEMENTARES</t>
  </si>
  <si>
    <t xml:space="preserve"> 1073 </t>
  </si>
  <si>
    <t>BARRA DE APOIO INOX 40CM</t>
  </si>
  <si>
    <t xml:space="preserve"> 00004351 </t>
  </si>
  <si>
    <t>PARAFUSO NIQUELADO 3 1/2" COM ACABAMENTO CROMADO PARA FIXAR PECA SANITARIA, INCLUI PORCA CEGA, ARRUELA E BUCHA DE NYLON TAMANHO S-8</t>
  </si>
  <si>
    <t xml:space="preserve"> 00036205 </t>
  </si>
  <si>
    <t>BARRA DE APOIO RETA, EM ACO INOX POLIDO, COMPRIMENTO 70CM, DIAMETRO MINIMO 3 CM</t>
  </si>
  <si>
    <t xml:space="preserve"> 00036081 </t>
  </si>
  <si>
    <t>BARRA DE APOIO RETA, EM ACO INOX POLIDO, COMPRIMENTO 80CM, DIAMETRO MINIMO 3 CM</t>
  </si>
  <si>
    <t xml:space="preserve"> 00007583 </t>
  </si>
  <si>
    <t>BUCHA DE NYLON SEM ABA S8, COM PARAFUSO DE 4,80 X 50 MM EM ACO ZINCADO COM ROSCA SOBERBA, CABECA CHATA E FENDA PHILLIPS</t>
  </si>
  <si>
    <t xml:space="preserve"> 88629 </t>
  </si>
  <si>
    <t>ARGAMASSA TRAÇO 1:3 (EM VOLUME DE CIMENTO E AREIA MÉDIA ÚMIDA), PREPARO MANUAL. AF_08/2019</t>
  </si>
  <si>
    <t xml:space="preserve"> 00001380 </t>
  </si>
  <si>
    <t>CIMENTO BRANCO</t>
  </si>
  <si>
    <t xml:space="preserve"> 1690 </t>
  </si>
  <si>
    <t xml:space="preserve">GRANITO POLIDO BRANCO SIENA </t>
  </si>
  <si>
    <t xml:space="preserve"> 00001379 </t>
  </si>
  <si>
    <t>CIMENTO PORTLAND COMPOSTO CP II-32</t>
  </si>
  <si>
    <t xml:space="preserve"> 00000367 </t>
  </si>
  <si>
    <t>AREIA GROSSA - POSTO JAZIDA/FORNECEDOR (RETIRADO NA JAZIDA, SEM TRANSPORTE)</t>
  </si>
  <si>
    <t xml:space="preserve"> 88325 </t>
  </si>
  <si>
    <t>VIDRACEIRO COM ENCARGOS COMPLEMENTARES</t>
  </si>
  <si>
    <t xml:space="preserve"> 00011186 </t>
  </si>
  <si>
    <t>ESPELHO CRISTAL E = 4 MM</t>
  </si>
  <si>
    <t xml:space="preserve"> 00000442 </t>
  </si>
  <si>
    <t>PARAFUSO FRANCES M16 EM ACO GALVANIZADO, COMPRIMENTO = 45 MM, DIAMETRO = 16 MM, CABECA ABAULADA</t>
  </si>
  <si>
    <t xml:space="preserve"> 1605 </t>
  </si>
  <si>
    <t>PELE DE VIDRO COM VIDRO TEMPERADO LAMINADO 8MM(4+4) - FORNECIDO E INSTALADO</t>
  </si>
  <si>
    <t xml:space="preserve"> 88441 </t>
  </si>
  <si>
    <t>JARDINEIRO COM ENCARGOS COMPLEMENTARES</t>
  </si>
  <si>
    <t xml:space="preserve"> 00003322 </t>
  </si>
  <si>
    <t>GRAMA ESMERALDA OU SAO CARLOS OU CURITIBANA, EM PLACAS, SEM PLANTIO</t>
  </si>
  <si>
    <t xml:space="preserve"> 00038125 </t>
  </si>
  <si>
    <t>FERTILIZANTE ORGANICO COMPOSTO, CLASSE A</t>
  </si>
  <si>
    <t xml:space="preserve"> 00007253 </t>
  </si>
  <si>
    <t>TERRA VEGETAL (GRANEL)</t>
  </si>
  <si>
    <t xml:space="preserve"> 00044539 </t>
  </si>
  <si>
    <t>FERTILIZANTE NPK -  10:10:10</t>
  </si>
  <si>
    <t xml:space="preserve"> 00044479 </t>
  </si>
  <si>
    <t>CALCARIO DOLOMITICO A (POSTO PEDREIRA/FORNECEDOR,  SEM FRETE)</t>
  </si>
  <si>
    <t xml:space="preserve"> 00004718 </t>
  </si>
  <si>
    <t>PEDRA BRITADA N. 2 (19 A 38 MM) POSTO PEDREIRA/FORNECEDOR, SEM FRETE</t>
  </si>
  <si>
    <t xml:space="preserve"> 100977 </t>
  </si>
  <si>
    <t>CARGA, MANOBRA E DESCARGA DE SOLOS E MATERIAIS GRANULARES EM CAMINHÃO BASCULANTE 6 M³ - CARGA COM ESCAVADEIRA HIDRÁULICA (CAÇAMBA DE 1,20 M³ / 155 HP) E DESCARGA LIVRE (UNIDADE: M3). AF_07/2020</t>
  </si>
  <si>
    <t xml:space="preserve"> 00004734 </t>
  </si>
  <si>
    <t>SEIXO ROLADO PARA APLICACAO EM CONCRETO (POSTO PEDREIRA/FORNECEDOR, SEM FRETE)</t>
  </si>
  <si>
    <t xml:space="preserve"> 00010848 </t>
  </si>
  <si>
    <t>PLACA DE INAUGURACAO METALICA, *40* CM X *60* CM</t>
  </si>
  <si>
    <t xml:space="preserve"> 1059 </t>
  </si>
  <si>
    <t>TOTEM EM CONCRETO ARMADO DE ACORDO COM MODELO DO GOVERNO DO ESTADO - DIMENSÕES: 170X60X15 CM - INCLUSO INSTALAÇÃO</t>
  </si>
  <si>
    <t xml:space="preserve"> 1699 </t>
  </si>
  <si>
    <t>BRISE  – CORES NACIONAIS MOD: SL4, COM DETALHES VIDE DETALHAMENTO ARQ. FORNECIMENTO E INSTALAÇÃO</t>
  </si>
  <si>
    <t xml:space="preserve"> 1001 </t>
  </si>
  <si>
    <t>PROTETOR DE PAREDE(BATE MACA), PVC , 200MM DE LARGURA, TERMINAL INCLUSO (TECNOPERIFL OU EQUIVALENTE)</t>
  </si>
  <si>
    <t xml:space="preserve"> 00000003 </t>
  </si>
  <si>
    <t>ACIDO CLORIDRICO / ACIDO MURIATICO, DILUICAO 10% A 12% PARA USO EM LIMPEZA</t>
  </si>
  <si>
    <t>L</t>
  </si>
  <si>
    <t xml:space="preserve"> 00003146 </t>
  </si>
  <si>
    <t>FITA VEDA ROSCA EM ROLOS DE 18 MM X 10 M (L X C)</t>
  </si>
  <si>
    <t xml:space="preserve"> 00006150 </t>
  </si>
  <si>
    <t>SIFAO EM METAL CROMADO PARA PIA AMERICANA, 1.1/2 X 2 "</t>
  </si>
  <si>
    <t xml:space="preserve"> 00000122 </t>
  </si>
  <si>
    <t>ADESIVO PLASTICO PARA PVC, FRASCO COM *850* GR</t>
  </si>
  <si>
    <t xml:space="preserve"> 00020083 </t>
  </si>
  <si>
    <t>SOLUCAO PREPARADORA / LIMPADORA PARA PVC, FRASCO COM 1000 CM3</t>
  </si>
  <si>
    <t xml:space="preserve"> 1602 </t>
  </si>
  <si>
    <t>CAP, SERIE R, 100MM</t>
  </si>
  <si>
    <t xml:space="preserve"> 88248 </t>
  </si>
  <si>
    <t>AUXILIAR DE ENCANADOR OU BOMBEIRO HIDRÁULICO COM ENCARGOS COMPLEMENTARES</t>
  </si>
  <si>
    <t xml:space="preserve"> 00038383 </t>
  </si>
  <si>
    <t>LIXA D'AGUA EM FOLHA, GRAO 100</t>
  </si>
  <si>
    <t xml:space="preserve"> 00010835 </t>
  </si>
  <si>
    <t>JOELHO PVC, COM BOLSA E ANEL, 90 GRAUS, DN 40 X *38* MM, SERIE NORMAL, PARA ESGOTO PREDIAL</t>
  </si>
  <si>
    <t xml:space="preserve"> 00000296 </t>
  </si>
  <si>
    <t>ANEL BORRACHA PARA TUBO ESGOTO PREDIAL, DN 50 MM (NBR 5688)</t>
  </si>
  <si>
    <t xml:space="preserve"> 00000301 </t>
  </si>
  <si>
    <t>ANEL BORRACHA PARA TUBO ESGOTO PREDIAL, DN 100 MM (NBR 5688)</t>
  </si>
  <si>
    <t xml:space="preserve"> 00020078 </t>
  </si>
  <si>
    <t>PASTA LUBRIFICANTE PARA TUBOS E CONEXOES COM JUNTA ELASTICA, EMBALAGEM DE *400* GR (USO EM PVC, ACO, POLIETILENO E OUTROS)</t>
  </si>
  <si>
    <t xml:space="preserve"> 00010908 </t>
  </si>
  <si>
    <t>JUNCAO DE REDUCAO INVERTIDA, PVC SOLDAVEL, 100 X 50 MM, SERIE NORMAL PARA ESGOTO PREDIAL</t>
  </si>
  <si>
    <t xml:space="preserve"> 00003659 </t>
  </si>
  <si>
    <t>JUNCAO SIMPLES, PVC, DN 100 X 50 MM, SERIE NORMAL PARA ESGOTO PREDIAL</t>
  </si>
  <si>
    <t xml:space="preserve"> 00039319 </t>
  </si>
  <si>
    <t xml:space="preserve"> 00003148 </t>
  </si>
  <si>
    <t>FITA VEDA ROSCA EM ROLOS DE 18 MM X 50 M (L X C)</t>
  </si>
  <si>
    <t xml:space="preserve"> 00001370 </t>
  </si>
  <si>
    <t>DUCHA HIGIENICA PLASTICA COM REGISTRO METALICO 1/2 "</t>
  </si>
  <si>
    <t xml:space="preserve"> 00000816 </t>
  </si>
  <si>
    <t xml:space="preserve"> 00000817 </t>
  </si>
  <si>
    <t xml:space="preserve"> 1720 </t>
  </si>
  <si>
    <t>ABRIGO DE EXTINTOR 75X30X25</t>
  </si>
  <si>
    <t xml:space="preserve"> 88264 </t>
  </si>
  <si>
    <t>ELETRICISTA COM ENCARGOS COMPLEMENTARES</t>
  </si>
  <si>
    <t xml:space="preserve"> 88247 </t>
  </si>
  <si>
    <t>AUXILIAR DE ELETRICISTA COM ENCARGOS COMPLEMENTARES</t>
  </si>
  <si>
    <t xml:space="preserve"> 1266 </t>
  </si>
  <si>
    <t>ACIONADOR MANUAL ENDEREÇÁVEL</t>
  </si>
  <si>
    <t xml:space="preserve"> 1267 </t>
  </si>
  <si>
    <t>SINALIZADOR ÁUDIO VISUAL ENDEREÇÁVEL</t>
  </si>
  <si>
    <t xml:space="preserve"> 1265 </t>
  </si>
  <si>
    <t>ACIONADOR DE BOMBA (LIGA) - BOTOEIRA</t>
  </si>
  <si>
    <t xml:space="preserve"> 1067 </t>
  </si>
  <si>
    <t>SIRENE AUDIOVISUAL 12V</t>
  </si>
  <si>
    <t xml:space="preserve"> 1588 </t>
  </si>
  <si>
    <t>CENTRAL DE ALARME DE INCÊNDIO ENDEREÇAVEL, 125 DISPOSITIVOS</t>
  </si>
  <si>
    <t xml:space="preserve"> 1622 </t>
  </si>
  <si>
    <t xml:space="preserve"> 1619 </t>
  </si>
  <si>
    <t xml:space="preserve"> 1390 </t>
  </si>
  <si>
    <t xml:space="preserve"> 1182 </t>
  </si>
  <si>
    <t>EXTINTOR TIPO PQS BC 20KG</t>
  </si>
  <si>
    <t xml:space="preserve"> 1036 </t>
  </si>
  <si>
    <t>LUMINARIA DE EMERGENCIA 1200LUMENS</t>
  </si>
  <si>
    <t xml:space="preserve"> 1721 </t>
  </si>
  <si>
    <t>ADAPTADOR DE FERRO GALVANIZADO PARA CAIXA D'AGUA 150X2.1/2</t>
  </si>
  <si>
    <t xml:space="preserve"> 00004350 </t>
  </si>
  <si>
    <t>BUCHA DE NYLON, DIAMETRO DO FURO 8 MM, COMPRIMENTO 40 MM, COM PARAFUSO DE ROSCA SOBERBA, CABECA CHATA, FENDA SIMPLES, 4,8 X 50 MM</t>
  </si>
  <si>
    <t xml:space="preserve"> 00010904 </t>
  </si>
  <si>
    <t>REGISTRO OU VALVULA GLOBO ANGULAR EM LATAO, PARA HIDRANTES EM INSTALACAO PREDIAL DE INCENDIO, 45 GRAUS, DIAMETRO DE 2 1/2", COM VOLANTE, CLASSE DE PRESSAO DE ATE 200 PSI</t>
  </si>
  <si>
    <t xml:space="preserve"> 00020963 </t>
  </si>
  <si>
    <t>CAIXA DE INCENDIO/ABRIGO PARA MANGUEIRA, DE SOBREPOR/EXTERNA, COM 90 X 60 X 17 CM, EM CHAPA DE ACO, PORTA COM VENTILACAO, VISOR COM A INSCRICAO "INCENDIO", SUPORTE/CESTA INTERNA PARA A MANGUEIRA, PINTURA ELETROSTATICA VERMELHA</t>
  </si>
  <si>
    <t xml:space="preserve"> 00020971 </t>
  </si>
  <si>
    <t>CHAVE DUPLA PARA CONEXOES TIPO STORZ, ENGATE RAPIDO 1 1/2" X 2 1/2", EM LATAO, PARA INSTALACAO PREDIAL COMBATE A INCENDIO</t>
  </si>
  <si>
    <t xml:space="preserve"> 00037555 </t>
  </si>
  <si>
    <t>ESGUICHO JATO REGULAVEL, TIPO ELKHART, ENGATE RAPIDO 2 1/2", PARA COMBATE A INCENDIO</t>
  </si>
  <si>
    <t xml:space="preserve"> 00021037 </t>
  </si>
  <si>
    <t>MANGUEIRA DE INCENDIO, TIPO 2, DE 2 1/2", COMPRIMENTO = 30 M, TECIDO EM FIO DE POLIESTER E TUBO INTERNO EM BORRACHA SINTETICA, COM UNIOES ENGATE RAPIDO</t>
  </si>
  <si>
    <t xml:space="preserve"> 00010899 </t>
  </si>
  <si>
    <t>ADAPTADOR, EM LATAO, ENGATE RAPIDO 2 1/2" X ROSCA INTERNA 5 FIOS 2 1/2",  PARA INSTALACAO PREDIAL DE COMBATE A INCENDIO</t>
  </si>
  <si>
    <t xml:space="preserve"> 00037560 </t>
  </si>
  <si>
    <t>PLACA DE SINALIZACAO DE SEGURANCA CONTRA INCENDIO - ALERTA, TRIANGULAR, BASE DE *30* CM, EM PVC *2* MM ANTI-CHAMAS (SIMBOLOS, CORES E PICTOGRAMAS CONFORME NBR 16820)</t>
  </si>
  <si>
    <t xml:space="preserve"> 00037556 </t>
  </si>
  <si>
    <t>PLACA DE SINALIZACAO DE SEGURANCA CONTRA INCENDIO, FOTOLUMINESCENTE, QUADRADA, *20 X 20* CM, EM PVC *2* MM ANTI-CHAMAS (SIMBOLOS, CORES E PICTOGRAMAS CONFORME NBR 16820)</t>
  </si>
  <si>
    <t xml:space="preserve"> 88243 </t>
  </si>
  <si>
    <t>AJUDANTE ESPECIALIZADO COM ENCARGOS COMPLEMENTARES</t>
  </si>
  <si>
    <t xml:space="preserve"> 1623 </t>
  </si>
  <si>
    <t>PLACA P1 - PROIBIDO FUMAR; D=353; SÍMBOLO CIRCULAR; FUNDO BRANCO; PICTOGRAMA PRETO; FAIXA CIRCULAR E BARRA DIAMETRAL VERMELHA</t>
  </si>
  <si>
    <t xml:space="preserve"> 88242 </t>
  </si>
  <si>
    <t>AJUDANTE DE PEDREIRO COM ENCARGOS COMPLEMENTARES</t>
  </si>
  <si>
    <t xml:space="preserve"> 00011950 </t>
  </si>
  <si>
    <t>BUCHA DE NYLON SEM ABA S6, COM PARAFUSO DE 4,20 X 40 MM EM ACO ZINCADO COM ROSCA SOBERBA, CABECA CHATA E FENDA PHILLIPS</t>
  </si>
  <si>
    <t xml:space="preserve"> 00037539 </t>
  </si>
  <si>
    <t>PLACA DE SINALIZACAO DE SEGURANCA CONTRA INCENDIO, FOTOLUMINESCENTE, RETANGULAR, *13 X 26* CM, EM PVC *2* MM ANTI-CHAMAS (SIMBOLOS, CORES E PICTOGRAMAS CONFORME NBR 16820)</t>
  </si>
  <si>
    <t xml:space="preserve"> 3501 </t>
  </si>
  <si>
    <t xml:space="preserve"> 1365 </t>
  </si>
  <si>
    <t>CARTUCHO SOLDA N 90</t>
  </si>
  <si>
    <t xml:space="preserve"> 1021 </t>
  </si>
  <si>
    <t xml:space="preserve">BARRAMENTO CHATO 1 x 1.1/4  359 A </t>
  </si>
  <si>
    <t xml:space="preserve"> 00001575 </t>
  </si>
  <si>
    <t>TERMINAL A COMPRESSAO EM COBRE ESTANHADO PARA CABO 16 MM2, 1 FURO E 1 COMPRESSAO, PARA PARAFUSO DE FIXACAO M6</t>
  </si>
  <si>
    <t xml:space="preserve"> 00001578 </t>
  </si>
  <si>
    <t>TERMINAL A COMPRESSAO EM COBRE ESTANHADO PARA CABO 50 MM2, 1 FURO E 1 COMPRESSAO, PARA PARAFUSO DE FIXACAO M8</t>
  </si>
  <si>
    <t xml:space="preserve"> 00041414 </t>
  </si>
  <si>
    <t>MINICAPTORES DE INSERCAO, EM ACO GALVANIZADO A FOGO, H=300 MM X DN=10 MM</t>
  </si>
  <si>
    <t xml:space="preserve"> 1632 </t>
  </si>
  <si>
    <t>BARRA CHATA COBRE 1/2" X 1/8</t>
  </si>
  <si>
    <t xml:space="preserve"> 1272 </t>
  </si>
  <si>
    <t xml:space="preserve">BARRA CHATA DE ALUMÍNIO  70MM2 - 7/8"X1/8" </t>
  </si>
  <si>
    <t xml:space="preserve"> 00000867 </t>
  </si>
  <si>
    <t>CABO DE COBRE NU 50 MM2 MEIO-DURO</t>
  </si>
  <si>
    <t xml:space="preserve"> 00039129 </t>
  </si>
  <si>
    <t>ABRACADEIRA EM ACO PARA AMARRACAO DE ELETRODUTOS, TIPO D, COM 1" E CUNHA DE FIXACAO</t>
  </si>
  <si>
    <t xml:space="preserve"> 00038091 </t>
  </si>
  <si>
    <t>ESPELHO / PLACA CEGA 4" X 2", PARA INSTALACAO DE TOMADAS E INTERRUPTORES</t>
  </si>
  <si>
    <t xml:space="preserve"> 00001872 </t>
  </si>
  <si>
    <t>CAIXA DE PASSAGEM, EM PVC, DE 4" X 2", PARA ELETRODUTO FLEXIVEL CORRUGADO</t>
  </si>
  <si>
    <t xml:space="preserve"> 88310 </t>
  </si>
  <si>
    <t>PINTOR COM ENCARGOS COMPLEMENTARES</t>
  </si>
  <si>
    <t xml:space="preserve"> 00003767 </t>
  </si>
  <si>
    <t>LIXA EM FOLHA PARA PAREDE OU MADEIRA, NUMERO 120, COR VERMELHA</t>
  </si>
  <si>
    <t xml:space="preserve"> 00011615 </t>
  </si>
  <si>
    <t>POLIESTIRENO EXPANDIDO/EPS (ISOPOR), TIPO 2F, PLACA, ISOLAMENTO TERMOACUSTICO, E = 10 MM, 1000 X 500 MM</t>
  </si>
  <si>
    <t xml:space="preserve"> 00044396 </t>
  </si>
  <si>
    <t>COLA BRANCA BASE PVA</t>
  </si>
  <si>
    <t xml:space="preserve"> 90586 </t>
  </si>
  <si>
    <t>VIBRADOR DE IMERSÃO, DIÂMETRO DE PONTEIRA 45MM, MOTOR ELÉTRICO TRIFÁSICO POTÊNCIA DE 2 CV - CHP DIURNO. AF_06/2015</t>
  </si>
  <si>
    <t xml:space="preserve"> 90587 </t>
  </si>
  <si>
    <t>VIBRADOR DE IMERSÃO, DIÂMETRO DE PONTEIRA 45MM, MOTOR ELÉTRICO TRIFÁSICO POTÊNCIA DE 2 CV - CHI DIURNO. AF_06/2015</t>
  </si>
  <si>
    <t xml:space="preserve"> 00038406 </t>
  </si>
  <si>
    <t>CONCRETO USINADO BOMBEAVEL, CLASSE DE RESISTENCIA C30, COM BRITA 0 E 1, SLUMP = 130 +/- 20 MM, EXCLUI SERVICO DE BOMBEAMENTO (NBR 8953)</t>
  </si>
  <si>
    <t xml:space="preserve"> 00044535 </t>
  </si>
  <si>
    <t>SERVICO DE BOMBEAMENTO DE CONCRETO COM CONSUMO MINIMO DE 40  M3</t>
  </si>
  <si>
    <t xml:space="preserve"> 90674 </t>
  </si>
  <si>
    <t>PERFURATRIZ COM TORRE METÁLICA PARA EXECUÇÃO DE ESTACA HÉLICE CONTÍNUA, PROFUNDIDADE MÁXIMA DE 30 M, DIÂMETRO MÁXIMO DE 800 MM, POTÊNCIA INSTALADA DE 268 HP, MESA ROTATIVA COM TORQUE MÁXIMO DE 170 KNM - CHP DIURNO. AF_06/2015</t>
  </si>
  <si>
    <t xml:space="preserve"> 90675 </t>
  </si>
  <si>
    <t>PERFURATRIZ COM TORRE METÁLICA PARA EXECUÇÃO DE ESTACA HÉLICE CONTÍNUA, PROFUNDIDADE MÁXIMA DE 30 M, DIÂMETRO MÁXIMO DE 800 MM, POTÊNCIA INSTALADA DE 268 HP, MESA ROTATIVA COM TORQUE MÁXIMO DE 170 KNM - CHI DIURNO. AF_06/2015</t>
  </si>
  <si>
    <t xml:space="preserve"> 90776 </t>
  </si>
  <si>
    <t>ENCARREGADO GERAL COM ENCARGOS COMPLEMENTARES</t>
  </si>
  <si>
    <t xml:space="preserve"> 90778 </t>
  </si>
  <si>
    <t>ENGENHEIRO CIVIL DE OBRA PLENO COM ENCARGOS COMPLEMENTARES</t>
  </si>
  <si>
    <t xml:space="preserve"> 95579 </t>
  </si>
  <si>
    <t>MONTAGEM DE ARMADURA DE ESTACAS, DIÂMETRO = 16,0 MM. AF_09/2021</t>
  </si>
  <si>
    <t xml:space="preserve"> 97913 </t>
  </si>
  <si>
    <t>TRANSPORTE COM CAMINHÃO BASCULANTE DE 6 M³, EM VIA URBANA EM REVESTIMENTO PRIMÁRIO (UNIDADE: M3XKM). AF_07/2020</t>
  </si>
  <si>
    <t xml:space="preserve"> 100973 </t>
  </si>
  <si>
    <t>CARGA, MANOBRA E DESCARGA DE SOLOS E MATERIAIS GRANULARES EM CAMINHÃO BASCULANTE 6 M³ - CARGA COM PÁ CARREGADEIRA (CAÇAMBA DE 1,7 A 2,8 M³ / 128 HP) E DESCARGA LIVRE (UNIDADE: M3). AF_07/2020</t>
  </si>
  <si>
    <t xml:space="preserve"> 92874 </t>
  </si>
  <si>
    <t>LANÇAMENTO COM USO DE BOMBA, ADENSAMENTO E ACABAMENTO DE CONCRETO EM ESTRUTURAS. AF_12/2015</t>
  </si>
  <si>
    <t xml:space="preserve"> 00043360 </t>
  </si>
  <si>
    <t>CONCRETO USINADO BOMBEAVEL, CLASSE DE RESISTENCIA C30, COM BRITA 0 E 1, SLUMP = 220 +/- 30 MM, EXCLUI SERVICO DE BOMBEAMENTO (NBR 8953)</t>
  </si>
  <si>
    <t xml:space="preserve"> 00001525 </t>
  </si>
  <si>
    <t>CONCRETO USINADO BOMBEAVEL, CLASSE DE RESISTENCIA C30, COM BRITA 0 E 1, SLUMP = 100 +/- 20 MM, INCLUI SERVICO DE BOMBEAMENTO (NBR 8953)</t>
  </si>
  <si>
    <t xml:space="preserve"> 00042407 </t>
  </si>
  <si>
    <t xml:space="preserve"> 88245 </t>
  </si>
  <si>
    <t>ARMADOR COM ENCARGOS COMPLEMENTARES</t>
  </si>
  <si>
    <t xml:space="preserve"> 00039016 </t>
  </si>
  <si>
    <t>ESPACADOR / DISTANCIADOR TIPO PINO EM PLASTICO, PARA VERGALHAO ATE 10 MM, PARA APOIO DE ARMADURA</t>
  </si>
  <si>
    <t xml:space="preserve"> 88315 </t>
  </si>
  <si>
    <t>SERRALHEIRO COM ENCARGOS COMPLEMENTARES</t>
  </si>
  <si>
    <t xml:space="preserve"> 98746 </t>
  </si>
  <si>
    <t>SOLDA DE TOPO EM CHAPA/PERFIL/TUBO DE AÇO CHANFRADO, ESPESSURA=1/4''. AF_06/2018</t>
  </si>
  <si>
    <t xml:space="preserve"> 1054 </t>
  </si>
  <si>
    <t xml:space="preserve">AÇO ASTM A36 </t>
  </si>
  <si>
    <t xml:space="preserve"> 89272 </t>
  </si>
  <si>
    <t>GUINDASTE HIDRÁULICO AUTOPROPELIDO, COM LANÇA TELESCÓPICA 28,80 M, CAPACIDADE MÁXIMA 30 T, POTÊNCIA 97 KW, TRAÇÃO 4 X 4 - CHP DIURNO. AF_11/2014</t>
  </si>
  <si>
    <t xml:space="preserve"> 00000156 </t>
  </si>
  <si>
    <t>ADESIVO ESTRUTURAL A BASE DE RESINA EPOXI, BICOMPONENTE, FLUIDO</t>
  </si>
  <si>
    <t xml:space="preserve"> 00004374 </t>
  </si>
  <si>
    <t>BUCHA DE NYLON SEM ABA S10</t>
  </si>
  <si>
    <t xml:space="preserve"> 94972 </t>
  </si>
  <si>
    <t>CONCRETO FCK = 30MPA, TRAÇO 1:2,1:2,5 (EM MASSA SECA DE CIMENTO/ AREIA MÉDIA/ BRITA 1) - PREPARO MECÂNICO COM BETONEIRA 600 L. AF_05/2021</t>
  </si>
  <si>
    <t xml:space="preserve"> 89226 </t>
  </si>
  <si>
    <t>BETONEIRA CAPACIDADE NOMINAL DE 600 L, CAPACIDADE DE MISTURA 360 L, MOTOR ELÉTRICO TRIFÁSICO POTÊNCIA DE 4 CV, SEM CARREGADOR - CHI DIURNO. AF_11/2014</t>
  </si>
  <si>
    <t xml:space="preserve"> 89225 </t>
  </si>
  <si>
    <t>BETONEIRA CAPACIDADE NOMINAL DE 600 L, CAPACIDADE DE MISTURA 360 L, MOTOR ELÉTRICO TRIFÁSICO POTÊNCIA DE 4 CV, SEM CARREGADOR - CHP DIURNO. AF_11/2014</t>
  </si>
  <si>
    <t xml:space="preserve"> 00000123 </t>
  </si>
  <si>
    <t>ADITIVO IMPERMEABILIZANTE DE PEGA NORMAL PARA ARGAMASSAS E CONCRETOS SEM ARMACAO, LIQUIDO E ISENTO DE CLORETOS</t>
  </si>
  <si>
    <t xml:space="preserve"> 00001527 </t>
  </si>
  <si>
    <t>CONCRETO USINADO BOMBEAVEL, CLASSE DE RESISTENCIA C25, COM BRITA 0 E 1, SLUMP = 100 +/- 20 MM, INCLUI SERVICO DE BOMBEAMENTO (NBR 8953)</t>
  </si>
  <si>
    <t xml:space="preserve"> 00000127 </t>
  </si>
  <si>
    <t>ADITIVO IMPERMEABILIZANTE DE PEGA ULTRARRAPIDA, LIQUIDO E ISENTO DE CLORETOS</t>
  </si>
  <si>
    <t xml:space="preserve"> 00001163 </t>
  </si>
  <si>
    <t>CAP OU TAMPAO DE FERRO GALVANIZADO, COM ROSCA BSP, DE 3/4"</t>
  </si>
  <si>
    <t xml:space="preserve"> 00020260 </t>
  </si>
  <si>
    <t xml:space="preserve"> 72888 </t>
  </si>
  <si>
    <t>CARGA, MANOBRAS E DESCARGA DE AREIA, BRITA, PEDRA DE MAO E SOLOS COM CAMINHAO BASCULANTE 6 M3 (DESCARGA LIVRE)</t>
  </si>
  <si>
    <t xml:space="preserve"> 00004948 </t>
  </si>
  <si>
    <t>PORTAO DE ABRIR / GIRO, EM GRADIL DE METALON REDONDO DE 3/4"  VERTICAL, COM REQUADRO, ACABAMENTO NATURAL - COMPLETO</t>
  </si>
  <si>
    <t xml:space="preserve"> 1424 </t>
  </si>
  <si>
    <t>VALVULA DE ESFERA 1/2"</t>
  </si>
  <si>
    <t xml:space="preserve"> 1646 </t>
  </si>
  <si>
    <t>MEDIDOR DE GÁS GLP LAO G1.6</t>
  </si>
  <si>
    <t xml:space="preserve"> 1426 </t>
  </si>
  <si>
    <t>PIG TAIL OU CHICOTE FLEXÍVEL DE COBRE, B-190</t>
  </si>
  <si>
    <t xml:space="preserve"> 1427 </t>
  </si>
  <si>
    <t>REGULADOR DE GAS 1ºESTAGIO</t>
  </si>
  <si>
    <t xml:space="preserve"> 1704 </t>
  </si>
  <si>
    <t>PONTO DE CONSUMO EMBUTIDO PARA VACUO CLINICO COMPLETO (VÁLVULA, TARUGO E CANOPLA)</t>
  </si>
  <si>
    <t xml:space="preserve"> 1703 </t>
  </si>
  <si>
    <t xml:space="preserve"> 1702 </t>
  </si>
  <si>
    <t xml:space="preserve"> 1706 </t>
  </si>
  <si>
    <t xml:space="preserve"> 1711 </t>
  </si>
  <si>
    <t xml:space="preserve">PAINEL DE ALARME DE EMERGÊNCIA PARA OXIDO NITROSO  </t>
  </si>
  <si>
    <t xml:space="preserve"> 1421 </t>
  </si>
  <si>
    <t xml:space="preserve">CENTRAL MANIFOLD COMPLETA SEMI AUTOMÁTICA 1+1 </t>
  </si>
  <si>
    <t xml:space="preserve"> 1422 </t>
  </si>
  <si>
    <t xml:space="preserve">CENTRAL MANIFOLD COMPLETA SEMI AUTOMÁTICA 2+2 </t>
  </si>
  <si>
    <t xml:space="preserve"> 88279 </t>
  </si>
  <si>
    <t>MONTADOR ELETROMECÃNICO COM ENCARGOS COMPLEMENTARES</t>
  </si>
  <si>
    <t xml:space="preserve"> 5928 </t>
  </si>
  <si>
    <t>GUINDAUTO HIDRÁULICO, CAPACIDADE MÁXIMA DE CARGA 6200 KG, MOMENTO MÁXIMO DE CARGA 11,7 TM, ALCANCE MÁXIMO HORIZONTAL 9,70 M, INCLUSIVE CAMINHÃO TOCO PBT 16.000 KG, POTÊNCIA DE 189 CV - CHP DIURNO. AF_06/2014</t>
  </si>
  <si>
    <t xml:space="preserve"> 1718 </t>
  </si>
  <si>
    <t xml:space="preserve"> 88246 </t>
  </si>
  <si>
    <t>ASSENTADOR DE TUBOS COM ENCARGOS COMPLEMENTARES</t>
  </si>
  <si>
    <t xml:space="preserve"> 88292 </t>
  </si>
  <si>
    <t>OPERADOR DE COMPRESSOR OU COMPRESSORISTA COM ENCARGOS COMPLEMENTARES</t>
  </si>
  <si>
    <t xml:space="preserve"> 95139 </t>
  </si>
  <si>
    <t>TALHA MANUAL DE CORRENTE, CAPACIDADE DE 2 TON. COM ELEVAÇÃO DE 3 M - CHP DIURNO. AF_07/2016</t>
  </si>
  <si>
    <t xml:space="preserve"> 1717 </t>
  </si>
  <si>
    <t xml:space="preserve"> 1128 </t>
  </si>
  <si>
    <t>ELETROCALHA 100X50X3000MM PERFURADA TIPO U</t>
  </si>
  <si>
    <t xml:space="preserve"> 00039997 </t>
  </si>
  <si>
    <t>PORCA ZINCADA, SEXTAVADA, DIAMETRO 1/4"</t>
  </si>
  <si>
    <t xml:space="preserve"> 00013246 </t>
  </si>
  <si>
    <t>PARAFUSO DE FERRO POLIDO, SEXTAVADO, COM ROSCA INTEIRA, DIAMETRO 5/16", COMPRIMENTO 3/4", COM PORCA E ARRUELA LISA LEVE</t>
  </si>
  <si>
    <t xml:space="preserve"> 00039996 </t>
  </si>
  <si>
    <t>VERGALHAO ZINCADO ROSCA TOTAL, 1/4 " (6,3 MM)</t>
  </si>
  <si>
    <t xml:space="preserve"> 1571 </t>
  </si>
  <si>
    <t>SUPORTE VERTICAL PARA ELETROCALHA 100X50MM</t>
  </si>
  <si>
    <t xml:space="preserve"> 00039389 </t>
  </si>
  <si>
    <t>LUMINARIA LED REFLETOR RETANGULAR BIVOLT, LUZ BRANCA, 10 W</t>
  </si>
  <si>
    <t xml:space="preserve"> 00004318 </t>
  </si>
  <si>
    <t>PARAFUSO ZINCADO 5/16 " X 85 MM PARA FIXACAO DE TELHA DE FIBROCIMENTO CANALETE 90, INCLUI BUCHA NYLON S-10</t>
  </si>
  <si>
    <t xml:space="preserve"> 1638 </t>
  </si>
  <si>
    <t>CONEXÃO ELETROCALHA, MATERIAL: AÇO, TIPO: CRUZETA HORIZONTAL, CARACTERÍSTICAS ADICIONAIS: COM TAMPA GALVANIZADA, TRATAMENTO SUPERFICIAL: GALVANIZADO, TAMANHO: 100 X 50 MM, ANGULAÇÃO: 90°</t>
  </si>
  <si>
    <t xml:space="preserve"> 1637 </t>
  </si>
  <si>
    <t>CONEXÃO ELETROCALHA, MATERIAL: AÇO, TIPO: CURVA HORIZONTAL, CARACTERÍSTICAS ADICIONAIS: PERFURADA E COM TAMPA, TRATAMENTO SUPERFICIAL: PRÉ-ZINCADO A FOGO, TAMANHO: 100 X 50 MM, ANGULAÇÃO: 90°, NORMAS TÉCNICAS: NBRIEC 61537, ESPESSURA NOMINAL: (CHAPA 18) 1,25 MM</t>
  </si>
  <si>
    <t xml:space="preserve"> 00034714 </t>
  </si>
  <si>
    <t>DISJUNTOR TIPO DIN/IEC, TRIPOLAR 63 A</t>
  </si>
  <si>
    <t xml:space="preserve"> 00001571 </t>
  </si>
  <si>
    <t>TERMINAL A COMPRESSAO EM COBRE ESTANHADO PARA CABO 4 MM2, 1 FURO E 1 COMPRESSAO, PARA PARAFUSO DE FIXACAO M5</t>
  </si>
  <si>
    <t xml:space="preserve"> 1016 </t>
  </si>
  <si>
    <t xml:space="preserve">DISJUNTOR DIN TRIPOLAR 100 A </t>
  </si>
  <si>
    <t xml:space="preserve"> 00039467 </t>
  </si>
  <si>
    <t>DISPOSITIVO DPS CLASSE II, 1 POLO, TENSAO MAXIMA DE 175 V, CORRENTE MAXIMA DE *45* KA (TIPO AC)</t>
  </si>
  <si>
    <t xml:space="preserve"> 1210 </t>
  </si>
  <si>
    <t>EXAUSTOR AXIAL INDUSTRIAL TRIFÁSICO. DIAM - 300 MM</t>
  </si>
  <si>
    <t xml:space="preserve"> 1503 </t>
  </si>
  <si>
    <t>EXAUSTOR BANHEIRO 18W</t>
  </si>
  <si>
    <t xml:space="preserve"> 1504 </t>
  </si>
  <si>
    <t>PLAFON LED DE SOBREPOR 30X30 25W</t>
  </si>
  <si>
    <t xml:space="preserve"> 00039179 </t>
  </si>
  <si>
    <t>BUCHA EM ALUMINIO, COM ROSCA, DE 2", PARA ELETRODUTO</t>
  </si>
  <si>
    <t xml:space="preserve"> 1639 </t>
  </si>
  <si>
    <t>QUADRO DE DISTRIBUIÇÃO EMB 225A C/ BARRAMENTO P/ 70 DIM</t>
  </si>
  <si>
    <t xml:space="preserve"> 1271 </t>
  </si>
  <si>
    <t xml:space="preserve"> 1568 </t>
  </si>
  <si>
    <t>TÊ ELETROCALHA PERFURADA 100X50mm</t>
  </si>
  <si>
    <t xml:space="preserve"> 1279 </t>
  </si>
  <si>
    <t>TRANSFORMADOR DE SEPARAÇÃO A SECO, CONF. NORMAS NBR E IEC742/IEC61558-215 MONTADO EM CAIXA ISOLAÇÃO IP21, MATERIAL ISOLANTE CLASSE H SENDO POTÊNCIA 10KVA PARA 60 HZ C/ TENSÃO PRIMÁRIA 220V E SECUNDÁRIA 220V. INCORPORA 1 TERMISTOR PTC 120°C MONTADO EM BASE COM BORNE PARA TRANSFORMADOR E LIGAÇÃO PARA SUPERVISÃO DA TEMPERATURA. CONFORME NORMA ABNT NBR 5356-11:2016 A TEMPERATURA AMBIENTE MÁXIMA PARA OPERAÇÃO DOS TRANSFORMADORES EM SALA ELÉTRICAS DEVERÁ SER 40ºC.</t>
  </si>
  <si>
    <t xml:space="preserve"> 1280 </t>
  </si>
  <si>
    <t>DSI DISPOSITIVO SUPERVISOR DE ISOLAMENTO E DST DISPOSITIVO SUPERVISOR DO TRANSFORMADOR (CARGA E TEMPERATURA), TENSAO DE ALIMENTACAO E DA REDE = CA 70...264V, 42... 460HZ. EM CONFORMIDADE COM A NBR13534 E IEC61557-8. MEDICAO DE FUGAS EM CA E C CONFORME NEXO A (NORMATIVO) IEC61557-8. RESISTENCIA INTERNA 240KOHM, TENSAO DE MEDICAO 12V E CORRENTE DE MEDICAO 50UA. -</t>
  </si>
  <si>
    <t xml:space="preserve"> 1281 </t>
  </si>
  <si>
    <t>TRANSFORMADOR DE CORRENTE COM CORRENTE SECUNDARIA EM MA. -</t>
  </si>
  <si>
    <t xml:space="preserve"> 1282 </t>
  </si>
  <si>
    <t>ANUNCIADOR DE ALARME. -,</t>
  </si>
  <si>
    <t xml:space="preserve"> 1668 </t>
  </si>
  <si>
    <t xml:space="preserve">QUADRO DE SUPERVISÃO E PROTEÇÃO - 2F + T - 220/127V - 60HZ - IP 40 - MATERIAL AUTO-EXTINGUÍVEL DE ACORDO COM NORMA IEC 60695-2-1-750°C/5S - COR BRANCA RAL 9003 1 DISJ. 2P 80A + 2 DISJ. 2P 16A P/ 220 (10KVA) DIMENSÕES: 600 x 500 x 120 MM (ALP) - EMBUTIR TAG: QD IT OBSTETRICIAQD IT 1QD IT 2QD IT 3QD IT 4QD IT 5 - </t>
  </si>
  <si>
    <t xml:space="preserve"> 1669 </t>
  </si>
  <si>
    <t>QUADRO DE SUPERVISÃO E PROTEÇÃO - 2F + T - 220/127V - 60HZ - IP 40 - MATERIAL AUTO-EXTINGUÍVEL DE ACORDO COM NORMA IEC 60695-2-1-750°C/5S - COR BRANCA RAL 9003 1 DISJ. 2P 80A + 6 DISJ. 2P 16A P/ 220 (10KVA) DIMENSÕES: 600 x 500 x 120 MM (ALP) -EMBUTIR TAG: QD IT RPA</t>
  </si>
  <si>
    <t xml:space="preserve"> 1670 </t>
  </si>
  <si>
    <t>QUADRO DE SUPERVISÃO E PROTEÇÃO - 2F + T - 220/127V - 60HZ - IP 40 - MATERIAL AUTO-EXTINGUÍVEL DE ACORDO  COM NORMA IEC 60695-2-1-750°C/5S - COR BRANCA RAL 9003 1 DISJ. 2P 80A + 3 DISJ. 2P 16A P/ 220 (10KVA) DIMENSÕES: 600 x 500 x 120 MM (ALP) - EMBUTIR TAG: QD IT 1</t>
  </si>
  <si>
    <t xml:space="preserve"> 1671 </t>
  </si>
  <si>
    <t>QUADRO DE SUPERVISÃO E PROTEÇÃO - 2F + T - 220/127V -  60HZ - IP 40 - MATERIAL AUTO-EXTINGUÍVEL DE ACORDO  COM NORMA IEC 60695-2-1-750°C/5S - COR BRANCA RAL 9003 1 DISJ. 2P 80A + 1 DISJ. 2P 16A P/ 220 (10KVA) DIMENSÕES: 600 x 500 x 120 MM (ALP) - EMBUTIR TAG: QD IT 2</t>
  </si>
  <si>
    <t xml:space="preserve"> 1672 </t>
  </si>
  <si>
    <t xml:space="preserve">QUADRO DE SUPERVISÃO E PROTEÇÃO - 2F + T - 220/127V -  60HZ - IP 40 - MATERIAL AUTO-EXTINGUÍVEL DE ACORDO  COM NORMA IEC 60695-2-1-750°C/5S - COR BRANCA RAL 9003 1 DISJ. 2P 80A + 5 DISJ. 2P 16A P/ 220 (10KVA) DIMENSÕES: 600 x 500 x 120 MM (ALP) - EMBUTIR TAG: QD IT 1QD IT 2 - </t>
  </si>
  <si>
    <t xml:space="preserve"> 1673 </t>
  </si>
  <si>
    <t xml:space="preserve">QUADRO DE SUPERVISÃO E PROTEÇÃO - 2F + T - 220/127V - 60HZ - IP 40 - MATERIAL AUTO-EXTINGUÍVEL DE ACORDO COM NORMA IEC 60695-2-1-750°C/5S - COR BRANCA RAL 9003 1 DISJ. 2P 80A + 5 DISJ. 2P 16A P/ 220 (10KVA) DIMENSÕES: 600 x 500 x 120 MM (ALP) - EMBUTIR TAG: QD IT 1QD IT 2QD IT 3QD IT 4QD IT 5QD IT 6 - </t>
  </si>
  <si>
    <t xml:space="preserve"> 00007612 </t>
  </si>
  <si>
    <t>TRANSFORMADOR TRIFASICO DE DISTRIBUICAO, POTENCIA DE 750 KVA, TENSAO NOMINAL DE 15 KV, TENSAO SECUNDARIA DE 220/127V, EM OLEO ISOLANTE TIPO MINERAL</t>
  </si>
  <si>
    <t xml:space="preserve"> 100307 </t>
  </si>
  <si>
    <t>MONTADOR DE ELETROELETRÔNICOS COM ENCARGOS COMPLEMENTARES</t>
  </si>
  <si>
    <t xml:space="preserve"> 1268 </t>
  </si>
  <si>
    <t xml:space="preserve"> 1429 </t>
  </si>
  <si>
    <t>PAINEL MODULAR DE SOBREPOR 1900X1200X400MM, COM CHAPA DE MONTAGEM, COM TAMPAS LATERAIS, TRASEIRAS E PORTA FRONTAL COM FECHADURA, COM BARRAMENTO 3Ø+N+T PARA 2000A</t>
  </si>
  <si>
    <t xml:space="preserve"> 88266 </t>
  </si>
  <si>
    <t>ELETROTÉCNICO COM ENCARGOS COMPLEMENTARES</t>
  </si>
  <si>
    <t xml:space="preserve"> 1395 </t>
  </si>
  <si>
    <t>TRANSFORMADOR DE CORRENTE 3000A:5A 15KV</t>
  </si>
  <si>
    <t xml:space="preserve"> 1393 </t>
  </si>
  <si>
    <t>TRANSFORMADOR DE CORRENTE IP 350A IS 5A</t>
  </si>
  <si>
    <t xml:space="preserve"> 1394 </t>
  </si>
  <si>
    <t>TRANSFORMADOR DE POTENCIAL PTERM 500VA UP 13800 US 220V</t>
  </si>
  <si>
    <t xml:space="preserve"> 1397 </t>
  </si>
  <si>
    <t>MEDIDOR MULTIPARÂMETRO (KWH, KW,KVAR,FP,IA,IB,IC), PARA PAINEL, 144X144MM</t>
  </si>
  <si>
    <t xml:space="preserve"> 1656 </t>
  </si>
  <si>
    <t>MUFLA TERMINAL PRIMARIA UNIPOLAR USO INTERNO PARA CABO 35/120MM2, ISOLACAO 15/25KV EM EPR - BORRACHA DE SILICONE</t>
  </si>
  <si>
    <t xml:space="preserve"> 1406 </t>
  </si>
  <si>
    <t>CHAVE 600A, 15KV, ABERTURA SIMULTÂNEA PARA USO ABRIGADO EM SUBESTAÇÃO, COM ALAVANCAS DE MANOBRA</t>
  </si>
  <si>
    <t xml:space="preserve"> 1398 </t>
  </si>
  <si>
    <t xml:space="preserve">VERGALHÃO DE COBRE NÚ Ø3/8" </t>
  </si>
  <si>
    <t xml:space="preserve"> 1404 </t>
  </si>
  <si>
    <t>TERMINAL "T" PARA VERGALHÃO DE COBRE Ø3/8"</t>
  </si>
  <si>
    <t xml:space="preserve"> 1401 </t>
  </si>
  <si>
    <t>TERMINAL OLHAL PARA VERGALHÃO DE COBRE Ø3/8"</t>
  </si>
  <si>
    <t xml:space="preserve"> 1247 </t>
  </si>
  <si>
    <t>ISOLADOR DE ANCORAGEM POLIMÉRICO 15 KV</t>
  </si>
  <si>
    <t xml:space="preserve"> 1391 </t>
  </si>
  <si>
    <t>FUSIVEL LIM CORRENTE 15 KV 1A TIPO KK 45X325 MM</t>
  </si>
  <si>
    <t xml:space="preserve"> 1336 </t>
  </si>
  <si>
    <t>CHAVE SECCIONADORA 15KV 400A S/MANOPLA</t>
  </si>
  <si>
    <t xml:space="preserve"> 00003394 </t>
  </si>
  <si>
    <t>ISOLADOR DE PORCELANA, TIPO BUCHA, PARA TENSAO DE *15* KV</t>
  </si>
  <si>
    <t xml:space="preserve"> 1434 </t>
  </si>
  <si>
    <t>JANELA CHINCANA 1,00X0,50M</t>
  </si>
  <si>
    <t xml:space="preserve"> 1537 </t>
  </si>
  <si>
    <t>HASTE DE ATERRAMENTO DE AÇO-COBRE - 5/8" POR 2400MM</t>
  </si>
  <si>
    <t xml:space="preserve"> 00005047 </t>
  </si>
  <si>
    <t>CHAVE FUSIVEL PARA REDES DE DISTRIBUICAO, TENSAO DE 15,0 KV, CORRENTE NOMINAL DO PORTA FUSIVEL DE 100 A, CAPACIDADE DE INTERRUPCAO SIMETRICA DE 7,10 KA, CAPACIDADE DE INTERRUPCAO ASSIMETRICA 10,00 KA</t>
  </si>
  <si>
    <t xml:space="preserve"> 1248 </t>
  </si>
  <si>
    <t>PARA RAIO DE DISTIBUIÇÃO 12KV-10KA (USO EXTERNO)</t>
  </si>
  <si>
    <t>COMPOSIÇÕES PRÓPRIAS</t>
  </si>
  <si>
    <t>SES01001</t>
  </si>
  <si>
    <t>Referência</t>
  </si>
  <si>
    <t>SINAPI 73970/001</t>
  </si>
  <si>
    <t>Tipo</t>
  </si>
  <si>
    <t>COBE - COBERTURA</t>
  </si>
  <si>
    <t>Unidade</t>
  </si>
  <si>
    <t>SES01002</t>
  </si>
  <si>
    <t>SIURB-SP 15512</t>
  </si>
  <si>
    <t>SES01003</t>
  </si>
  <si>
    <t>RETIRADA DE TAMPO EM AÇO INOX</t>
  </si>
  <si>
    <t>ORSE 8039</t>
  </si>
  <si>
    <t>SERP - SERVIÇOS PRELIMINARES</t>
  </si>
  <si>
    <t>SES01004</t>
  </si>
  <si>
    <t>PROTETOR DE PAREDE OU BATE MACA CURVO, EM PVC FLEXÍVEL, 200MM DE LARGURA, AZUL ESCURO, TERMINAL INCLUSO</t>
  </si>
  <si>
    <t>CPOS 27.04.060</t>
  </si>
  <si>
    <t>SES01005</t>
  </si>
  <si>
    <t>BANCADA DE GRANITO CINZA POLIDO</t>
  </si>
  <si>
    <t>SINAPI 86889</t>
  </si>
  <si>
    <t>SES01006</t>
  </si>
  <si>
    <t>REMOÇÃO DE CHAPAS E PERFIS DE PVC, DE FORMA MANUAL, SEM REAPROVEITAMENTO</t>
  </si>
  <si>
    <t>SINAPI 97638</t>
  </si>
  <si>
    <t>SES01007</t>
  </si>
  <si>
    <t>SETOP DEM-BAN-005</t>
  </si>
  <si>
    <t>SES01008</t>
  </si>
  <si>
    <t>TELHAMENTO COM TELHA METÁLICA TERMOACÚSTICA E PELÍCULA, E = 30 MM, COM ATÉ 2 ÁGUAS, INCLUSO IÇAMENTO</t>
  </si>
  <si>
    <t>SINAPI 94216</t>
  </si>
  <si>
    <t>SES01009</t>
  </si>
  <si>
    <t>RODAPÉ EM PORCELANATO DE 7CM DE ALTURA DE DIMENSÕES 60X60CM</t>
  </si>
  <si>
    <t>SINAPI 88650</t>
  </si>
  <si>
    <t>PISO - PISOS</t>
  </si>
  <si>
    <t>SES01010</t>
  </si>
  <si>
    <t>FORNECIMENTO E INSTALAÇÃO DE PISO PODOTÁTIL, EM BORRACHA SINTÉTICA, 250X250MM, DIRECIONAL/ALERTA</t>
  </si>
  <si>
    <t>SINAPI 73876/001</t>
  </si>
  <si>
    <t>SEDI - SERVIÇOS DIVERSOS</t>
  </si>
  <si>
    <t>M2</t>
  </si>
  <si>
    <t>SES01011</t>
  </si>
  <si>
    <t>FORNECIMENTO E INSTALAÇÃO DE PISO PODOTÁTIL, 40 X 40 CM, VERMELHO/AMARELO, DIRECIONAL/ALERTA</t>
  </si>
  <si>
    <t>SETOP PIS-LAD-040</t>
  </si>
  <si>
    <t>SES01012</t>
  </si>
  <si>
    <t>INSTALAÇÃO DE PLACAS ACM PARA FACHADA - FORNECIMENTO E INSTALAÇÃO</t>
  </si>
  <si>
    <t>PRÓPRIO</t>
  </si>
  <si>
    <t>SEEM - SERVIÇOS EMPREITADOS</t>
  </si>
  <si>
    <t>SES01013</t>
  </si>
  <si>
    <t>RODAPE VINILICO ALTURA 5CM, ESPESSURA 1MM, FIXADO COM COLA</t>
  </si>
  <si>
    <t>SINAPI 72189</t>
  </si>
  <si>
    <t>SES01014</t>
  </si>
  <si>
    <t>DEMOLIÇÃO DE PISO CIMENTADO INCLUSIVE LASTRO DE CONCRETO</t>
  </si>
  <si>
    <t>IOPES 010201</t>
  </si>
  <si>
    <t>SES01015</t>
  </si>
  <si>
    <t>ESTACA HÉLICE CONTÍNUA, DIÂMETRO DE 40 CM, COMPRIMENTO TOTAL ATÉ 15 M, PERFURATRIZ COM TORQUE DE 170 KN.M</t>
  </si>
  <si>
    <t>SINAPI 90808</t>
  </si>
  <si>
    <t>FUES - FUNDAÇÕES E ESTRUTURAS</t>
  </si>
  <si>
    <t>SES01016</t>
  </si>
  <si>
    <t>PORTA DE PVC SANFONADA 80X210 COMPLETA - FORNECIDO E INSTALADO</t>
  </si>
  <si>
    <t>CAERN 1090095</t>
  </si>
  <si>
    <t>ESQV - ESQUADRIAS/FERRAGENS/VIDROS</t>
  </si>
  <si>
    <t>SES01017</t>
  </si>
  <si>
    <t>DEMOLIÇÃO DE PISO CERAMICO</t>
  </si>
  <si>
    <t>SEINFRA C1064</t>
  </si>
  <si>
    <t>SES01018</t>
  </si>
  <si>
    <t>DEMOLIÇÃO DE PISO DE CONCRETO</t>
  </si>
  <si>
    <t>SINAPI 97629</t>
  </si>
  <si>
    <t>SES01019</t>
  </si>
  <si>
    <t>LOCACAO DE ANDAIME METALICO TIPO FACHADEIRO, LARGURA DE 1,20 M, ALTURA POR PECA DE 2,0 M, INCLUINDO SAPATAS E ITENS NECESSÁRIOS A INSTALAÇÃO</t>
  </si>
  <si>
    <t>SERP - SERVIÇOS DIVERSOS</t>
  </si>
  <si>
    <t>M2XMES</t>
  </si>
  <si>
    <t>SES01020</t>
  </si>
  <si>
    <t>APLICAÇÃO E LIXAMENTO DE MASSA ACRILICA EM PAREDES, DUAS DEMÃOS</t>
  </si>
  <si>
    <t>SINAPI 88497</t>
  </si>
  <si>
    <t>PINT - PINTURAS</t>
  </si>
  <si>
    <t>SES01021</t>
  </si>
  <si>
    <t>APLICAÇÃO E LIXAMENTO DE MASSA ACRILICA EM TETO, DUAS DEMÃOS</t>
  </si>
  <si>
    <t>SINAPI 88496</t>
  </si>
  <si>
    <t>SES01022</t>
  </si>
  <si>
    <t>FIXAÇÃO DE TUBOS DE COBRE COM ABRAÇADEIRA METÁLICA RÍGIDA TIPO "D" 2" , FIXADA DIRETAMENTE NA LAJE</t>
  </si>
  <si>
    <t>SINAPI 91181</t>
  </si>
  <si>
    <t>INHI - INSTALAÇÕES HIDROS SANITÁRIAS</t>
  </si>
  <si>
    <t>SES01023</t>
  </si>
  <si>
    <t>ESCORAMENTO EM MADEIRA MISTA DE VIGAS E LAJES</t>
  </si>
  <si>
    <t>CAERN 1040019</t>
  </si>
  <si>
    <t>SEES - SERVIÇOS ESPECIAIS</t>
  </si>
  <si>
    <t>SES01024</t>
  </si>
  <si>
    <t>CORTE E ESCARIFICAÇÃO DO CONCRETO COM UTILIZAÇÃO DE MARTELO ROMPEDOR ATÉ 5CM</t>
  </si>
  <si>
    <t>CAERN 2210091</t>
  </si>
  <si>
    <t>SES01025</t>
  </si>
  <si>
    <t>LIMPEZA DE AÇO COM LIXAMENTO E ESCOVAMENTO COM ESCOVA DE AÇO, ATÉ A COMPLETA REMOÇÃO DE PARTÍCULAS SOLTAS, MATERIAIS INDESEJÁVEIS E CORROSÃO</t>
  </si>
  <si>
    <t>IOPES 040806</t>
  </si>
  <si>
    <t>REVE - REVESTIMENTO E TRATAMENTO DE SUPERFÍCIES</t>
  </si>
  <si>
    <t>SES01026</t>
  </si>
  <si>
    <t>PAINEL ISOLANTE REVESTIDO EM AÇO GALVALUME 0,5 MM COM PRE-PINTURA NAS DUAS FACES, NUCLEO EM POLIURETANO (PUR), E = 40/50 MM, PARA FECHAMENTOS VERTICAIS COM GUIAS SIMPLES</t>
  </si>
  <si>
    <t>ORSE 9438</t>
  </si>
  <si>
    <t>PARE - PAREDES/PAINEIS</t>
  </si>
  <si>
    <t>SES01027</t>
  </si>
  <si>
    <t>IMPERMEABILIZACAO DE SUPERFICIE COM ASFALTO ELASTOMERICO</t>
  </si>
  <si>
    <t>SINAPI 73762/004</t>
  </si>
  <si>
    <t>IMPE - IMPERMEABILIZAÇÕES E PROTEÇÕES DIVERSAS</t>
  </si>
  <si>
    <t>SES01028</t>
  </si>
  <si>
    <t xml:space="preserve"> TUBO EM COBRE FLEXÍVEL, DN 3/4", COM ISOLAMENTO, INSTALADO EM RAMAL DE ALIMENTAÇÃO DE AR CONDICIONADO COM CONDENSADORA CENTRAL</t>
  </si>
  <si>
    <t>SINAPI 97334</t>
  </si>
  <si>
    <t>SES01029</t>
  </si>
  <si>
    <t>VIDRO LAMINADO INCOLOR, ESPESSURA 12MM, FORNECIMENTO E INSTALACAO, INCLUSIVE MASSA PARA VEDACAO</t>
  </si>
  <si>
    <t>SINAPI 72120</t>
  </si>
  <si>
    <t>SES01030</t>
  </si>
  <si>
    <t>CUBA DE EMBUTIR DE AÇO INOXIDÁVEL MÉDIA 40X30X12 CM - FORNECIMENTO E INSTALAÇÃO</t>
  </si>
  <si>
    <t>SINAPI 86900</t>
  </si>
  <si>
    <t>SES01031</t>
  </si>
  <si>
    <t>CUBA DE EMBUTIR DE AÇO INOXIDÁVEL MÉDIA 56X30X12 CM - FORNECIMENTO E INSTALAÇÃO</t>
  </si>
  <si>
    <t>SES01032</t>
  </si>
  <si>
    <t>CUBA DE EMBUTIR DE AÇO INOXIDÁVEL MÉDIA 40X30X12 CM, INCLUSO VÁLVULA TIPO AMERICANA E SIFÃO TIPO GARRAFA EM METAL CROMADO - FORNECIMENTO E INSTALAÇÃO</t>
  </si>
  <si>
    <t>SINAPI 86936</t>
  </si>
  <si>
    <t>SES01033</t>
  </si>
  <si>
    <t>CUBA DE EMBUTIR DE AÇO INOXIDÁVEL MÉDIA 56X30X12 CM, INCLUSO VÁLVULA TIPO AMERICANA E SIFÃO TIPO GARRAFA EM METAL CROMADO - FORNECIMENTO E INSTALAÇÃO. AF_12/2013</t>
  </si>
  <si>
    <t>SES01034</t>
  </si>
  <si>
    <t>BANCADA DE AÇO INOXIDAVEL 1,23 X 0,60 M - FORNECIMENTO E INSTALAÇÃO</t>
  </si>
  <si>
    <t>SES01035</t>
  </si>
  <si>
    <t>BANCADA DE AÇO INOXIDAVEL 1,35 X 0,60 M - FORNECIMENTO E INSTALAÇÃO</t>
  </si>
  <si>
    <t xml:space="preserve"> SINAPI 86889</t>
  </si>
  <si>
    <t>SES01036</t>
  </si>
  <si>
    <t>BANCADA DE AÇO INOXIDAVEL 2,20 X 0,60 M - FORNECIMENTO E INSTALAÇÃO</t>
  </si>
  <si>
    <t>SES01037</t>
  </si>
  <si>
    <t>BANCADA DE AÇO INOXIDAVEL 3,20 X 0,60 M - FORNECIMENTO E INSTALAÇÃO</t>
  </si>
  <si>
    <t>SES01038</t>
  </si>
  <si>
    <t>BANCADA DE AÇO INOXIDAVEL 1,23 X 0,70 M - FORNECIMENTO E INSTALAÇÃO</t>
  </si>
  <si>
    <t>SES01039</t>
  </si>
  <si>
    <t>BANCADA DE AÇO INOXIDAVEL 2,20 X 0,70 M - FORNECIMENTO E INSTALAÇÃO</t>
  </si>
  <si>
    <t>SES01040</t>
  </si>
  <si>
    <t>BANCADA DE AÇO INOXIDAVEL 1,23X0,60 M, COM CUBA DE EMBUTIR DE AÇO INOXIDÁVEL MÉDIA 46X30X12 CM, VÁLVULA AMERICANA EM METAL CROMADO, SIFÃO TIPO GARRAFA EM METAL, TORNEIRA CROMADA TUBO MÓVEL COM AREJADOR, DE PAREDE - FORNECIMENTO E INSTALAÇÃO</t>
  </si>
  <si>
    <t>SINAPI 93441</t>
  </si>
  <si>
    <t>SES01041</t>
  </si>
  <si>
    <t>BANCADA DE AÇO INOXIDAVEL 1,35X0,60 M, COM EXPURGO E CUBA DE EMBUTIR DE AÇO INOXIDÁVEL MÉDIA 40X30X12 CM, VÁLVULA AMERICANA EM METAL CROMADO, SIFÃO TIPO GARRAFA EM METAL, TORNEIRA CROMADA TUBO MÓVEL COM AREJADOR, DE PAREDE - FORNECIMENTO E INSTALAÇÃO</t>
  </si>
  <si>
    <t>SES01042</t>
  </si>
  <si>
    <t>BANCADA DE AÇO INOXIDAVEL 2,20X0,60 M, COM DUAS CUBAS DE EMBUTIR DE AÇO INOXIDÁVEL MÉDIA 46X30X12 CM, VÁLVULA AMERICANA EM METAL CROMADO, SIFÃO TIPO GARRAFA EM METAL, TORNEIRA CROMADA TUBO MÓVEL COM AREJADOR, DE PAREDE - FORNECIMENTO E INSTALAÇÃO</t>
  </si>
  <si>
    <t>SES01043</t>
  </si>
  <si>
    <t>BANCADA DE AÇO INOXIDAVEL 3,20X0,60 M, COM CUBA DE EMBUTIR DE AÇO INOXIDÁVEL MÉDIA 56X30X12 CM, VÁLVULA AMERICANA EM METAL CROMADO, SIFÃO TIPO GARRAFA EM METAL, TORNEIRA CROMADA TUBO MÓVEL COM AREJADOR, DE PAREDE - FORNECIMENTO E INSTALAÇÃO</t>
  </si>
  <si>
    <t>SES01044</t>
  </si>
  <si>
    <t>BANCADA DE AÇO INOXIDAVEL 1,23X0,70 M, COM CUBA DE EMBUTIR DE AÇO INOXIDÁVEL MÉDIA 46X30X12 CM, VÁLVULA AMERICANA EM METAL CROMADO, SIFÃO TIPO GARRAFA EM METAL, TORNEIRA CROMADA TUBO MÓVEL COM AREJADOR, DE PAREDE - FORNECIMENTO E INSTALAÇÃO</t>
  </si>
  <si>
    <t>SES01045</t>
  </si>
  <si>
    <t>BANCADA DE AÇO INOXIDAVEL 2,20X0,70 M, COM DUAS CUBAS DE EMBUTIR DE AÇO INOXIDÁVEL MÉDIA 46X30X12 CM, VÁLVULA AMERICANA EM METAL CROMADO, SIFÃO TIPO GARRAFA EM METAL, TORNEIRA CROMADA TUBO MÓVEL COM AREJADOR, DE PAREDE - FORNECIMENTO E INSTALAÇÃO</t>
  </si>
  <si>
    <t>SES01046</t>
  </si>
  <si>
    <t>CONCRETAGEM DE PILARES, FCK = 30 MPA, COM USO DE BOMBA EM EDIFICAÇÃO COM SEÇÃO MÉDIA DE PILARES MENOR OU IGUAL A 0,25 M² - LANÇAMENTO, ADENSAMENTO E ACABAMENTO</t>
  </si>
  <si>
    <t>SINAPI 92720</t>
  </si>
  <si>
    <t xml:space="preserve"> FUES - FUNDAÇÕES E ESTRUTURAS</t>
  </si>
  <si>
    <t>SES01047</t>
  </si>
  <si>
    <t>CONCRETAGEM DE VIGAS E LAJES, FCK=30 MPA - LANÇAMENTO, ADENSAMENTO E ACABAMENTO</t>
  </si>
  <si>
    <t>SINAPI 92726</t>
  </si>
  <si>
    <t>SES01048</t>
  </si>
  <si>
    <t>CORRIMÃO DUPLO, DIÂMETRO EXTERNO = 1 1/2", EM AÇO GALVANIZADO</t>
  </si>
  <si>
    <t>SINAPI 99855</t>
  </si>
  <si>
    <t>SES01049</t>
  </si>
  <si>
    <t>EXECUÇÃO DE AMBULATÓRIO EM CANTEIRO DE OBRA EM ALVENARIA, NÃO INCLUSO MOBILIÁRIO E EQUIPAMENTOS</t>
  </si>
  <si>
    <t>SINAPI 93206</t>
  </si>
  <si>
    <t>CANT - CANTEIRO DE OBRAS</t>
  </si>
  <si>
    <t>SES01050</t>
  </si>
  <si>
    <t>PORTA DE MADEIRA, FOLHA LEVE, 80X210CM, E = *35* MM, NUCLEO COLMEIA, CAPA LISA EM HDF, ACABAMENTO MELAMINICO BRANCO, INCLUSO DOBRADIÇAS - FORNECIMENTO E INSTALAÇÃO</t>
  </si>
  <si>
    <t>SINAPI 90822</t>
  </si>
  <si>
    <t>SES01051</t>
  </si>
  <si>
    <t>KIT DE PORTA DE MADEIRA, FOLHA LEVE, 80X210CM , ESPESSURA DE 3,5CM, CAPA LISA EM HDF, ACABAMENTO MELAMINICO BRANCO, ITENS INCLUSOS: DOBRADIÇAS, MONTAGEM E INSTALAÇÃO DO BATENTE E FECHADURA - FORNECIMENTO E INSTALAÇÃO</t>
  </si>
  <si>
    <t>SINAPI 90843</t>
  </si>
  <si>
    <t>SES01052</t>
  </si>
  <si>
    <t>KIT DE PORTA DE MADEIRA, FOLHA LEVE, 90X210CM , ESPESSURA DE 3,5CM, CAPA LISA EM HDF, ACABAMENTO MELAMINICO BRANCO, ITENS INCLUSOS: DOBRADIÇAS, MONTAGEM E INSTALAÇÃO DO BATENTE E FECHADURA - FORNECIMENTO E INSTALAÇÃO</t>
  </si>
  <si>
    <t>SINAPI 90844</t>
  </si>
  <si>
    <t>SES01053</t>
  </si>
  <si>
    <t>PORTA DE MADEIRA, FOLHA LEVE, 90X210CM, E = *35* MM, NUCLEO COLMEIA, CAPA LISA EM HDF, ACABAMENTO MELAMINICO BRANCO, INCLUSO DOBRADIÇAS - FORNECIMENTO E INSTALAÇÃO</t>
  </si>
  <si>
    <t>SINAPI 90823</t>
  </si>
  <si>
    <t>SES01054</t>
  </si>
  <si>
    <t>PORTA DE MADEIRA, FOLHA LEVE, 100X210CM, E = *35* MM, NUCLEO COLMEIA, CAPA LISA EM HDF, ACABAMENTO MELAMINICO BRANCO, INCLUSO DOBRADIÇAS - FORNECIMENTO E INSTALAÇÃO</t>
  </si>
  <si>
    <t>SES01055</t>
  </si>
  <si>
    <t>PORTA DE MADEIRA, FOLHA LEVE, 110X210CM, E = *35* MM, NUCLEO COLMEIA, CAPA LISA EM HDF, ACABAMENTO MELAMINICO BRANCO, INCLUSO DOBRADIÇAS - FORNECIMENTO E INSTALAÇÃO</t>
  </si>
  <si>
    <t>SES01056</t>
  </si>
  <si>
    <t>PORTA DE MADEIRA, FOLHA LEVE, 120X210CM, E = *35* MM, NUCLEO COLMEIA, CAPA LISA EM HDF, ACABAMENTO MELAMINICO BRANCO, INCLUSO DOBRADIÇAS - FORNECIMENTO E INSTALAÇÃO</t>
  </si>
  <si>
    <t>SES01057</t>
  </si>
  <si>
    <t>KIT DE PORTA DE MADEIRA, FOLHA LEVE, 100X210CM , ESPESSURA DE 3,5CM, CAPA LISA EM HDF, ACABAMENTO MELAMINICO BRANCO, ITENS INCLUSOS: DOBRADIÇAS, MONTAGEM E INSTALAÇÃO DO BATENTE E FECHADURA - FORNECIMENTO E INSTALAÇÃO</t>
  </si>
  <si>
    <t>SES01058</t>
  </si>
  <si>
    <t>KIT DE PORTA DE MADEIRA, FOLHA LEVE, 110X210CM , ESPESSURA DE 3,5CM, CAPA LISA EM HDF, ACABAMENTO MELAMINICO BRANCO, ITENS INCLUSOS: DOBRADIÇAS, MONTAGEM E INSTALAÇÃO DO BATENTE E FECHADURA - FORNECIMENTO E INSTALAÇÃO</t>
  </si>
  <si>
    <t>SES01059</t>
  </si>
  <si>
    <t>KIT DE PORTA DE MADEIRA, FOLHA LEVE, 120X210CM , ESPESSURA DE 3,5CM, CAPA LISA EM HDF, ACABAMENTO MELAMINICO BRANCO, ITENS INCLUSOS: DOBRADIÇAS, MONTAGEM E INSTALAÇÃO DO BATENTE E FECHADURA - FORNECIMENTO E INSTALAÇÃO</t>
  </si>
  <si>
    <t>SES01060</t>
  </si>
  <si>
    <t>PORTA DE MADEIRA, FOLHA LEVE, 60X210CM, E = *35* MM, NUCLEO COLMEIA, CAPA LISA EM HDF, ACABAMENTO MELAMINICO EM PADRAO MADEIRA, INCLUSO DOBRADIÇAS - FORNECIMENTO E INSTALAÇÃO</t>
  </si>
  <si>
    <t>SINAPI 90820</t>
  </si>
  <si>
    <t>SES01061</t>
  </si>
  <si>
    <t>KIT DE PORTA DE MADEIRA, FOLHA LEVE, 60X210CM , ESPESSURA DE 3,5CM, CAPA LISA EM HDF, ACABAMENTO MELAMINICO BRANCO, ITENS INCLUSOS: DOBRADIÇAS, MONTAGEM E INSTALAÇÃO DO BATENTE E FECHADURA - FORNECIMENTO E INSTALAÇÃO</t>
  </si>
  <si>
    <t>SINAPI 90841</t>
  </si>
  <si>
    <t>SES01062</t>
  </si>
  <si>
    <t>PORTA DE MADEIRA, FOLHA LEVE, 70X210CM, E = *35* MM, NUCLEO COLMEIA, CAPA LISA EM HDF, ACABAMENTO PRIMER PARA PINTURA, INCLUSO DOBRADIÇAS - FORNECIMENTO E INSTALAÇÃO</t>
  </si>
  <si>
    <t>SINAPI 90821</t>
  </si>
  <si>
    <t>SES01063</t>
  </si>
  <si>
    <t>KIT DE PORTA DE MADEIRA, FOLHA LEVE, 70X210CM , ESPESSURA DE 3,5CM, CAPA LISA EM HDF, ACABAMENTO MELAMINICO BRANCO, ITENS INCLUSOS: DOBRADIÇAS, MONTAGEM E INSTALAÇÃO DO BATENTE E FECHADURA - FORNECIMENTO E INSTALAÇÃO</t>
  </si>
  <si>
    <t>SINAPI 90842</t>
  </si>
  <si>
    <t>SES01064</t>
  </si>
  <si>
    <t>PORTA DE MADEIRA, ESPESSURA DE 3,5CM, CAPA LISA EM HDF, ACABAMENTO MELAMINICO EM PADRAO MADEIRA, 120X210X3,5CM, 2 FOLHAS, INCLUSO ADUELA 2A, ALIZAR 2A E DOBRADICAS</t>
  </si>
  <si>
    <t>SINAPI 73910/008</t>
  </si>
  <si>
    <t>SES01065</t>
  </si>
  <si>
    <t>PORTA DE MADEIRA, ESPESSURA DE 3,5CM, CAPA LISA EM HDF, ACABAMENTO MELAMINICO EM PADRAO MADEIRA, 150X210X3,5CM, 2 FOLHAS, INCLUSO ADUELA 2A, ALIZAR 2A E DOBRADICAS</t>
  </si>
  <si>
    <t>SES01066</t>
  </si>
  <si>
    <t>PORTA DE MADEIRA COM VISOR DE VIDRO, ESPESSURA DE 3,5CM, CAPA LISA EM HDF, 120X210X3,5CM, 2 FOLHAS, INCLUSO ADUELA 2A, ALIZAR 2A E DOBRADICAS</t>
  </si>
  <si>
    <t>SES01067</t>
  </si>
  <si>
    <t>PORTA DE MADEIRA, ESPESSURA DE 3,5CM, CAPA LISA EM HDF, ACABAMENTO MELAMINICO EM PADRAO MADEIRA, 140X210X3,5CM, 2 FOLHAS, INCLUSO ADUELA 2A, ALIZAR 2A E DOBRADICAS</t>
  </si>
  <si>
    <t>SES01068</t>
  </si>
  <si>
    <t>PORTA DE MADEIRA, ESPESSURA DE 3,5CM, CAPA LISA EM HDF, ACABAMENTO MELAMINICO EM PADRAO MADEIRA, 200X210X3,5CM, 2 FOLHAS, INCLUSO ADUELA 2A, ALIZAR 2A E DOBRADICAS</t>
  </si>
  <si>
    <t>SES01069</t>
  </si>
  <si>
    <t>PORTA DE MADEIRA, ESPESSURA DE 3,5CM, CAPA LISA EM HDF, ACABAMENTO MELAMINICO EM PADRAO MADEIRA, 160X210X3,5CM, 2 FOLHAS, INCLUSO ADUELA 2A, ALIZAR 2A E DOBRADICAS</t>
  </si>
  <si>
    <t>SES01070</t>
  </si>
  <si>
    <t>PORTA DE MADEIRA CORRER, 80X210CM, CAPA LISA EM HDF, ACABAMENTO MELAMINICO EM PADRAO MADEIRA, ESPESSURA DE 3,5CM, ITENS INCLUSOS: TRILHO, MONTAGEM E INSTALAÇÃO DO BATENTE, FECHADURA COM EXECUÇÃO DE FURO</t>
  </si>
  <si>
    <t>SINAPI 84876</t>
  </si>
  <si>
    <t>SES01071</t>
  </si>
  <si>
    <t>PORTA DE MADEIRA CORRER, 90X210CM, CAPA LISA EM HDF, ACABAMENTO MELAMINICO EM PADRAO MADEIRA, ESPESSURA DE 3,5CM, ITENS INCLUSOS: TRILHO, MONTAGEM E INSTALAÇÃO DO BATENTE, FECHADURA COM EXECUÇÃO DE FURO</t>
  </si>
  <si>
    <t>SES01072</t>
  </si>
  <si>
    <t>PORTA DE MADEIRA CORRER, 120X210CM, CAPA LISA EM HDF, ACABAMENTO MELAMINICO EM PADRAO MADEIRA, ESPESSURA DE 3,5CM, ITENS INCLUSOS: TRILHO, MONTAGEM E INSTALAÇÃO DO BATENTE, FECHADURA COM EXECUÇÃO DE FURO</t>
  </si>
  <si>
    <t>SES01073</t>
  </si>
  <si>
    <t>PORTA DE MADEIRA CORRER, 2 FOLHAS, 250X210CM, CAPA LISA EM HDF, ACABAMENTO MELAMINICO EM PADRAO MADEIRA, ESPESSURA DE 3,5CM, ITENS INCLUSOS: TRILHO, MONTAGEM E INSTALAÇÃO DO BATENTE, FECHADURA COM EXECUÇÃO DE FURO</t>
  </si>
  <si>
    <t>SES01074</t>
  </si>
  <si>
    <t>PORTA DE VIDRO DE CORRER, 2 FOLHAS, 390X210CM, , ESPESSURA DE 10MM, ITENS INCLUSOS: TRILHO, MONTAGEM E INSTALAÇÃO DO BATENTE, FECHADURA COM EXECUÇÃO DE FURO</t>
  </si>
  <si>
    <t>SES01075</t>
  </si>
  <si>
    <t>PORTA DE VIDRO TEMPERADO, 160X210M, DUAS FOLHAS, ESPESSURA 10MM, INCLUSIVE ACESSORIOS</t>
  </si>
  <si>
    <t>SINAPI 73838/001</t>
  </si>
  <si>
    <t>SES01076</t>
  </si>
  <si>
    <t>PORTA DE VIDRO TEMPERADO, 140X210M, DUAS FOLHAS, ESPESSURA 10MM, INCLUSIVE ACESSORIOS</t>
  </si>
  <si>
    <t>SES01077</t>
  </si>
  <si>
    <t>PORTA DE VIDRO DE CORRER, 2 FOLHAS, 250X210CM, ESPESSURA DE 10MM, ITENS INCLUSOS: TRILHO, MONTAGEM E INSTALAÇÃO DO BATENTE, FECHADURA COM EXECUÇÃO DE FURO</t>
  </si>
  <si>
    <t>SES01078</t>
  </si>
  <si>
    <t>PORTA DE VIDRO TEMPERADO, 180X210M, DUAS FOLHAS, ESPESSURA 10MM, INCLUSIVE ACESSORIOS</t>
  </si>
  <si>
    <t>SES01079</t>
  </si>
  <si>
    <t>PORTA DE VIDRO TEMPERADO, 80X210M, DUAS FOLHAS, ESPESSURA 10MM, INCLUSIVE ACESSORIOS</t>
  </si>
  <si>
    <t>SES01080</t>
  </si>
  <si>
    <t>PAINEL ISOLANTE REVESTIDO EM ACO GALVALUME 0,5 MM COM PRE-PINTURA NAS DUAS FACES, NUCLEO EM POLIURETANO (PUR), E = 70/80 MM</t>
  </si>
  <si>
    <t>ORSE 9437</t>
  </si>
  <si>
    <t>SES01081</t>
  </si>
  <si>
    <t>PAREDE COM PLACAS CIMENTICIAS, PARA USO INTERNO, COM UMA FACE SIMPLES E ESTRUTURA METÁLICA COM GUIAS SIMPLES, SEM VÃOS</t>
  </si>
  <si>
    <t>SINAPI 96370</t>
  </si>
  <si>
    <t>SES01082</t>
  </si>
  <si>
    <t>SES01083</t>
  </si>
  <si>
    <t>RODAPÉ EM PORCELANATO DE 15CM DE ALTURA DE DIMENSÕES 60X60CM</t>
  </si>
  <si>
    <t>SES01084</t>
  </si>
  <si>
    <t>REVESTIMENTO DE PAREDE EM GRANITO PRETO ABSOLTUO</t>
  </si>
  <si>
    <t>SINAPI 98671</t>
  </si>
  <si>
    <t>SES01085</t>
  </si>
  <si>
    <t>PISO EM GRANITO BRANCO SIENNA ACABAMENTO POLIDO</t>
  </si>
  <si>
    <t>SES01086</t>
  </si>
  <si>
    <t>REVESTIMENTO DE PAREDE EM GRANITO BRANCO SIENNA ACABAMENTO POLIDO</t>
  </si>
  <si>
    <t>SES01087</t>
  </si>
  <si>
    <t>IMPERMEABILIZAÇÃO DE SUPERFÍCIE COM MANTA ASFÁLTICA ANTI-RAIZ, UMA CAMADA, INCLUSIVE APLICAÇÃO DE PRIMER ASFÁLTICO, E=4MM</t>
  </si>
  <si>
    <t>SINAPI 98546</t>
  </si>
  <si>
    <t>SES01088</t>
  </si>
  <si>
    <t>PORTA DE CHUMBO DE ABRIR 1,20X2,10M EM CHAPA DE MADEIRA COM 2,0 MM PB, ACOMPANHA: DOBRADIÇA, BATENTE E FECHADURA, ACABAMENTO EM FORMICA BRANCA TX</t>
  </si>
  <si>
    <t>ORSE 12082</t>
  </si>
  <si>
    <t>ASTU - ASSENTAMENTO DE TUBOS E PECAS</t>
  </si>
  <si>
    <t>SES01089</t>
  </si>
  <si>
    <t>BANCADA SECA EM AÇO INOXIDÁVEL</t>
  </si>
  <si>
    <t>SETOP BAN-AÇO-005</t>
  </si>
  <si>
    <t>SES01090</t>
  </si>
  <si>
    <t>VISOR PLUMBÍFERO 1,0X1,0M, E=10MM, COM 2MM DE CHUMBO, COM CAIXILHO ESPECIAL, FORNECIMENTO E INSTALAÇÃO</t>
  </si>
  <si>
    <t>SES01091</t>
  </si>
  <si>
    <t>VISOR PLUMBÍFERO 1,3X1,0M, E=10MM, COM 2MM DE CHUMBO, COM CAIXILHO ESPECIAL, FORNECIMENTO E INSTALAÇÃO</t>
  </si>
  <si>
    <t>SES01092</t>
  </si>
  <si>
    <t>VISOR PLUMBÍFERO 1,7X1,0M, E=10MM, COM 2MM DE CHUMBO, COM CAIXILHO ESPECIAL, FORNECIMENTO E INSTALAÇÃO</t>
  </si>
  <si>
    <t>SES01093</t>
  </si>
  <si>
    <t>CUMEEIRA EM PERFIL DE ALUMÍNIO, E=0,8MM</t>
  </si>
  <si>
    <t>SINAPI 75220</t>
  </si>
  <si>
    <t>SES01094</t>
  </si>
  <si>
    <t>ESCORA METALICA PARA ESTRUTURA</t>
  </si>
  <si>
    <t>SEINFRA C1271</t>
  </si>
  <si>
    <t>ESCO - ESCORAMENTO</t>
  </si>
  <si>
    <t>SES01095</t>
  </si>
  <si>
    <t>FORRO DE FIBRA MINERAL, PARA AMBIENTES COMERCIAIS, INCLUSIVE ESTRUTURA DE FIXAÇÃO</t>
  </si>
  <si>
    <t>SINAPI 96115</t>
  </si>
  <si>
    <t>SES01096</t>
  </si>
  <si>
    <t>ORSE 10716</t>
  </si>
  <si>
    <t>SES01097</t>
  </si>
  <si>
    <t>KIT DE PORTA DE MADEIRA, 1 FOLHA DE CORRER, 80X210CM , ESPESSURA DE 3,5CM, CAPA LISA EM HDF, ACABAMENTO MELAMINICO BRANCO, ITENS INCLUSOS: DOBRADIÇAS, MONTAGEM E INSTALAÇÃO DO BATENTE E FECHADURA - FORNECIMENTO E INSTALAÇÃO</t>
  </si>
  <si>
    <t>SINAPI 90843/84876</t>
  </si>
  <si>
    <t>SES01099</t>
  </si>
  <si>
    <t>REVESTIMENTO CERÂMICO PARA PAREDES INTERNAS COM PORCELANATO DE DIMENSÕES 30X60 CM APLICADAS EM AMBIENTES DE ÁREA MAIOR QUE 5 M² NA ALTURA INTEIRA DAS PAREDES</t>
  </si>
  <si>
    <t>SINAPI 87273</t>
  </si>
  <si>
    <t>SES01100</t>
  </si>
  <si>
    <t>CONCRETAGEM DE VIGAS E LAJES, FCK=25 MPA, PARA LAJES MACIÇAS OU NERVURADAS COM USO DE BOMBA EM EDIFICAÇÃO - LANÇAMENTO, ADENSAMENTO E ACABAMENTO.</t>
  </si>
  <si>
    <t>SES01101</t>
  </si>
  <si>
    <t>CONCRETAGEM DE BLOCOS DE COROAMENTO E VIGAS BALDRAME, FCK 25 MPA, COM USO DE BOMBA  LANÇAMENTO, ADENSAMENTO E ACABAMENTO</t>
  </si>
  <si>
    <t>SINAPI 96557</t>
  </si>
  <si>
    <t>SES01102</t>
  </si>
  <si>
    <t>CONCRETAGEM DE VIGAS E LAJES, FCK=25 MPA, PARA QUALQUER TIPO DE LAJE COM BALDES EM EDIFICAÇÃO DE MULTIPAVIMENTOS ATÉ 04 ANDARES, COM ÁREA MÉDIA DE LAJES MENOR OU IGUAL A 20 M² - LANÇAMENTO, ADENSAMENTO E ACABAMENTO.</t>
  </si>
  <si>
    <t xml:space="preserve">SINAPI 92742
</t>
  </si>
  <si>
    <t>SES01103</t>
  </si>
  <si>
    <t>ESTRUTURA METALICA EM ACO ESTRUTURAL A572 GR50 PERFIL W 150X18</t>
  </si>
  <si>
    <t xml:space="preserve">SINAPI 73970/001
</t>
  </si>
  <si>
    <t>SES01104</t>
  </si>
  <si>
    <t>PISO CERÂMICO PEI-4 ANTIDERRAPANTE 60X60, ASSENTADO COM ARGAMASSA PRÉ-FABRICADA, INCLUSIVE REJUNTAMENTO</t>
  </si>
  <si>
    <t>SETOP PIS-CER-020</t>
  </si>
  <si>
    <t>SES01105</t>
  </si>
  <si>
    <t>SOLEIRA DE GRANITO BRANCO DALLAS L= 15cm</t>
  </si>
  <si>
    <t>SEINFRA C2284</t>
  </si>
  <si>
    <t>SES01106</t>
  </si>
  <si>
    <t>ANEL DE TEXTURA PARA CORRIMÃO - FORNECIMENTO E INSTALAÇÃO</t>
  </si>
  <si>
    <t>SIURB 170526</t>
  </si>
  <si>
    <t>SES01107</t>
  </si>
  <si>
    <t>PISO CERÂMICO PEI-5 ANTIDERRAPANTE 60X60, ASSENTADO COM ARGAMASSA PRÉ-FABRICADA, INCLUSIVE REJUNTAMENTO</t>
  </si>
  <si>
    <t>SES01108</t>
  </si>
  <si>
    <t>FORNEC. E ASSENT. DE TAMPAO ARTICULADO EM FoFo P/ PV's, DN=600mm, CARGA 12,5 ton., DIMENS. CONF. NBR 10158</t>
  </si>
  <si>
    <t>EMBASA 100425</t>
  </si>
  <si>
    <t>SES01109</t>
  </si>
  <si>
    <t>PEITORIL COM GRANITO DALLAS COM ARGAMASSA DE CIMENTO COLANTE, L=20CM</t>
  </si>
  <si>
    <t>SINAPI 40675</t>
  </si>
  <si>
    <t>SES02001</t>
  </si>
  <si>
    <t>FOSSA SÉPTICA EM ALVENARIA DE TIJOLO CERAMICO, ARGAMASSA DE CIMENTO E AREIA, TRAÇO 1:4, ESP.=20 CM, DIMENSOES DE 2,35X1,15X1,50M, PARA ATE 15 PESSOAS, CAP.=3.243 L</t>
  </si>
  <si>
    <t>CAERN 1070048</t>
  </si>
  <si>
    <t>SES02002</t>
  </si>
  <si>
    <t>TORNEIRA DE PRESSÃO CROMADA DE MESA, PARA LAVATÓRIO PCD, COM ALAVANCA DE ACIONAMENTO - FORNECIMENTO E INSTALAÇÃO</t>
  </si>
  <si>
    <t>SINAPI 86906</t>
  </si>
  <si>
    <t>SES02004</t>
  </si>
  <si>
    <t>ASSENTO SANITARIO DE PLASTICO, TIPO CONVENCIONAL, FORNECIMENTO E INSTALAÇÃO.</t>
  </si>
  <si>
    <t>ORSE 2056</t>
  </si>
  <si>
    <t>SES02005</t>
  </si>
  <si>
    <t>TUBO PVC, SERIE NORMAL, ESGOTO PREDIAL, DN 150 MM, FORNECIDO E INSTALADO EM RAMAL DE DESCARGA OU RAMAL DE ESGOTO SANITÁRIO</t>
  </si>
  <si>
    <t>SINAPI 89714</t>
  </si>
  <si>
    <t>SES02006</t>
  </si>
  <si>
    <t>FORNECIMENTO E INSTALAÇÃO DE DUCHA HIGIÊNICA PLÁSTICA COM REGISTRO METÁLICO 1/2"</t>
  </si>
  <si>
    <t>ORSE 9503</t>
  </si>
  <si>
    <t>SES02007</t>
  </si>
  <si>
    <t>TÊ DE REDUÇÃO, PVC, SOLDÁVEL, DN 100MM X 75MM</t>
  </si>
  <si>
    <t>SEINFRA C2348</t>
  </si>
  <si>
    <t>SES02008</t>
  </si>
  <si>
    <t>JOELHO DE REDUCAO, PVC SOLDAVEL, 90 GRAUS, 25 MM X 20 MM, PARA AGUA FRIA PREDIAL INSTALADO EM RAMAL OU SUB-RAMAL DE ÁGUA - FORNECIMENTO E INSTALAÇÃO.</t>
  </si>
  <si>
    <t>ORSE 1143</t>
  </si>
  <si>
    <t>SES02009</t>
  </si>
  <si>
    <t>TORNEIRA CROMADA DE MESA PARA LAVATÓRIO COM SENSOR DE PRESENÇA - FORNECIMENTO E INSTALAÇÃO</t>
  </si>
  <si>
    <t>SINAPI 86910</t>
  </si>
  <si>
    <t>SES02010</t>
  </si>
  <si>
    <t>CUBA DE SOBREPOR RETANGULAR LOUCA BRANCA - FORNECIMENTO E INSTALAÇÃO</t>
  </si>
  <si>
    <t>SEDOP 190788</t>
  </si>
  <si>
    <t>SES02011</t>
  </si>
  <si>
    <t>CUBA DE SOBREPOR EM LOUÇA BRANCA, INCLUSO VÁLVULA E SIFÃO TIPO GARRAFA EM METAL CROMADO - FORNECIMENTO E INSTALAÇÃO</t>
  </si>
  <si>
    <t>SINAPI 86938</t>
  </si>
  <si>
    <t>SES02012</t>
  </si>
  <si>
    <t>BUCHA DE REDUCAO DE PVC, SOLDAVEL, LONGA, COM 110 X 60 MM</t>
  </si>
  <si>
    <t>TCPO 13.002.000594.SER</t>
  </si>
  <si>
    <t>SES02013</t>
  </si>
  <si>
    <t>BUCHA DE REDUCAO DE PVC, SOLDAVEL, CURTA COM 75 X 60 MM</t>
  </si>
  <si>
    <t xml:space="preserve">ORSE 1076 </t>
  </si>
  <si>
    <t>SES02014</t>
  </si>
  <si>
    <t>BUCHA DE REDUCAO DE PVC, SOLDAVEL, CURTA COM 85 X 75 MM</t>
  </si>
  <si>
    <t xml:space="preserve">ORSE 1077 </t>
  </si>
  <si>
    <t>O</t>
  </si>
  <si>
    <t>SES02015</t>
  </si>
  <si>
    <t>CAP PVC, SOLDAVEL, 25 MM, PARA AGUA FRIA PREDIAL</t>
  </si>
  <si>
    <t>ORSE 1094</t>
  </si>
  <si>
    <t>SES02016</t>
  </si>
  <si>
    <t>VALVULA DE RETENCAO DE BRONZE, PE COM CRIVOS, EXTREMIDADE COM ROSCA, DE 2", PARA FUNDO DE POÇO</t>
  </si>
  <si>
    <t>SINAPI 99623</t>
  </si>
  <si>
    <t>SES02017</t>
  </si>
  <si>
    <t>RALO EM FERRO FUNDIDO TIPO ABACAXI DN = 150 MM</t>
  </si>
  <si>
    <t>ORSE 7752</t>
  </si>
  <si>
    <t>SES02018</t>
  </si>
  <si>
    <t>TUBO DE CONCRETO (SIMPLES) PARA REDES COLETORAS DE ÁGUAS PLUVIAIS, DIÂMETRO DE 200 MM, JUNTA RÍGIDA, INSTALADO EM LOCAL COM BAIXO NÍVEL DE INTERFERÊNCIAS - FORNECIMENTO E ASSENTAMENTO</t>
  </si>
  <si>
    <t>SINAPI 95567</t>
  </si>
  <si>
    <t>SES02019</t>
  </si>
  <si>
    <t>FIXAÇÃO DE TUBOS HORIZONTAIS DE PVC, CPVC OU COBRE DIÂMETROS MAIORES QUE 100 MM COM ABRAÇADEIRA METÁLICA RÍGIDA TIPO D 3" , FIXADA DIRETAMENTE NA LAJE</t>
  </si>
  <si>
    <t>SES02020</t>
  </si>
  <si>
    <t>CAIXA SEPARADORA DE ÁGUA E ÓLEO 1,00 X 2,10 X 0,80 (L X C X A)</t>
  </si>
  <si>
    <t>PROJETO</t>
  </si>
  <si>
    <t>SES02021</t>
  </si>
  <si>
    <t>CURVA 45 GRAUS LONGA DE PVC BRANCO, PONTA BOLSA E VIROLA, 150 MM</t>
  </si>
  <si>
    <t>14.002.000144.SER</t>
  </si>
  <si>
    <t>SES02022</t>
  </si>
  <si>
    <t>CURVA LONGA 45 GRAUS, PVC, SERIE NORMAL, ESGOTO PREDIAL, DN 75 MM, JUNTA ELÁSTICA, FORNECIDO E INSTALADO EM RAMAL DE DESCARGA OU RAMAL DE ESGOTO SANITÁRIO. AF_12/2014</t>
  </si>
  <si>
    <t>ORSE 1620</t>
  </si>
  <si>
    <t>SES02023</t>
  </si>
  <si>
    <t>CURVA LONGA 45 GRAUS, PVC, SERIE NORMAL, ESGOTO PREDIAL, DN 50 MM, JUNTA ELÁSTICA, FORNECIDO E INSTALADO EM RAMAL DE DESCARGA OU RAMAL DE ESGOTO SANITÁRIO.</t>
  </si>
  <si>
    <t>ORSE 1619</t>
  </si>
  <si>
    <t>SES02024</t>
  </si>
  <si>
    <t>CURVA LONGA 45 GRAUS, PVC, SERIE NORMAL, ESGOTO PREDIAL, DN 40 MM, FORNECIDO E INSTALADO EM RAMAL DE DESCARGA OU RAMAL DE ESGOTO SANITÁRIO</t>
  </si>
  <si>
    <t>SES02025</t>
  </si>
  <si>
    <t>JUNÇÃO 45° DE PVC BRANCO COM REDUÇÃO, PONTA BOLSA E VIROLA, 100 X 75 MM</t>
  </si>
  <si>
    <t>TCPO 14.002.000192.SER</t>
  </si>
  <si>
    <t>SES02026</t>
  </si>
  <si>
    <t>REDUÇÃO EXCÊNTRICA, PVC, SERIE NORMAL, ESGOTO PREDIAL, DN 150 X 100 MM, JUNTA ELÁSTICA, FORNECIDO E INSTALADO EM RAMAL DE DESCARGA OU RAMAL DE ESGOTO SANITÁRIO</t>
  </si>
  <si>
    <t>TCPO 14.002.000193.SER</t>
  </si>
  <si>
    <t>SES02027</t>
  </si>
  <si>
    <t>JOELHO 90° DE REDUÇÃO SOLDÁVEL DE PVC MARROM Ø 32 X 25 MM</t>
  </si>
  <si>
    <t>SINAPI 89492</t>
  </si>
  <si>
    <t>SES02028</t>
  </si>
  <si>
    <t>JOELHO PVC, COM BOLSA E ANEL, 90 GRAUS, 40 X *38* MM, SERIE NORMAL, PARA ESGOTO SECUNDÁRIO</t>
  </si>
  <si>
    <t>ORSE 1672</t>
  </si>
  <si>
    <t>SES02029</t>
  </si>
  <si>
    <t>SINAPI 89795</t>
  </si>
  <si>
    <t>SES02030</t>
  </si>
  <si>
    <t xml:space="preserve">FORNECIMENTO E INSTALAÇÃO DE TERMINAL DE VENTILAÇÃO, SÉRIE NORMAL, DN 50MM
</t>
  </si>
  <si>
    <t>ORSE 1666</t>
  </si>
  <si>
    <t>SES02031</t>
  </si>
  <si>
    <t xml:space="preserve">CAIXA SIFONADA, PVC, DN 150 X 150 X 50 MM, JUNTA ELÁSTICA, FORNECIDA E INSTALADA EM RAMAL DE DESCARGA OU EM RAMAL DE ESGOTO SANITÁRIO
</t>
  </si>
  <si>
    <t>SINAPI 89707</t>
  </si>
  <si>
    <t>SES02032</t>
  </si>
  <si>
    <t>CURVA LONGA 45 GRAUS, PVC, SERIE NORMAL, ESGOTO PREDIAL, DN 100 MM, JUNTA ELÁSTICA, FORNECIDO E INSTALADO EM RAMAL DE DESCARGA OU RAMAL DE ESGOTO SANITÁRIO</t>
  </si>
  <si>
    <t>SINAPI 89750</t>
  </si>
  <si>
    <t>SES02033</t>
  </si>
  <si>
    <t>JUNÇÃO SIMPLES, PVC, SERIE NORMAL, ESGOTO PREDIAL, DN 75 X 50 MM, JUNTA ELÁSTICA - FORNECIMENTO E INSTALAÇÃO</t>
  </si>
  <si>
    <t>SINAPI 89785</t>
  </si>
  <si>
    <t>SES02034</t>
  </si>
  <si>
    <t>TE DE REDUÇÃO, PVC, SERIE NORMAL, ESGOTO PREDIAL, DN 100 X 50 MM, JUNTA ELÁSTICA - FORNECIMENTO E INSTALAÇÃO</t>
  </si>
  <si>
    <t>SINAPI 89796</t>
  </si>
  <si>
    <t>SES02035</t>
  </si>
  <si>
    <t>TE DE REDUÇÃO, PVC, SERIE NORMAL, ESGOTO PREDIAL, DN 75 X 50 MM, JUNTA ELÁSTICA - FORNECIMENTO E INSTALAÇÃO</t>
  </si>
  <si>
    <t>SINAPI 89786</t>
  </si>
  <si>
    <t>SES02036</t>
  </si>
  <si>
    <t>TE DE REDUÇÃO, PVC, SERIE NORMAL, ESGOTO PREDIAL, DN 100 X 75 MM, JUNTA ELÁSTICA - FORNECIMENTO E INSTALAÇÃO</t>
  </si>
  <si>
    <t>SES02037</t>
  </si>
  <si>
    <t>MICTORIO SIFONADO DE LOUCA BRANCA COM VALVULA DE DESCARGA EM METAL CROMADO COM ACIONAMENTO POR PRESSAO E FECHAMENTO AUTOMATICO - FORNECIMENTO E INSTALACAO</t>
  </si>
  <si>
    <t>SINAPI 74234</t>
  </si>
  <si>
    <t>SES02038</t>
  </si>
  <si>
    <t>VÁLVULA DE DESCARGA METÁLICA, BASE 1 1/2 ", COM ALAVANCA PARA PCD, ACABAMENTO METALICO CROMADO - FORNECIMENTO E INSTALAÇÃO</t>
  </si>
  <si>
    <t>SINAPI 99635</t>
  </si>
  <si>
    <t>SES02039</t>
  </si>
  <si>
    <t>TORNEIRA CROMADA DE MESA, 1/2" OU 3/4", PARA LAVATORIO TEMPORIZADA PRESSAO BICA BAIXA - FORNECIMENTO E INSTALAÇÃO</t>
  </si>
  <si>
    <t>SINAPI 86915</t>
  </si>
  <si>
    <t>SES02040</t>
  </si>
  <si>
    <t xml:space="preserve">CPOS 44.03.920 </t>
  </si>
  <si>
    <t>SES02041</t>
  </si>
  <si>
    <t>DUCHA METALICA DE PAREDE, ARTICULAVEL, COM DESVIADOR E DUCHA MANUAL</t>
  </si>
  <si>
    <t>SIURB 101444</t>
  </si>
  <si>
    <t>SES02042</t>
  </si>
  <si>
    <t>JOELHO DE REDUCAO, PVC, ROSCAVEL COM BUCHA DE LATAO, 90 GRAUS, 3/4" X 1/2", PARA AGUA FRIA PREDIAL</t>
  </si>
  <si>
    <t>SEINFRA C1568</t>
  </si>
  <si>
    <t>SES02043</t>
  </si>
  <si>
    <t>BUCHA DE REDUCAO DE PVC, SOLDAVEL, CURTA, COM 60 X 50 MM, PARA AGUA FRIA PREDIAL</t>
  </si>
  <si>
    <t>ORSE 1075</t>
  </si>
  <si>
    <t>SES02044</t>
  </si>
  <si>
    <t>BUCHA DE REDUCAO DE PVC, SOLDAVEL, CURTA, COM 110 X 85 MM, PARA AGUA FRIA PREDIAL</t>
  </si>
  <si>
    <t>ORSE 1078</t>
  </si>
  <si>
    <t>SES02045</t>
  </si>
  <si>
    <t>BUCHA DE REDUCAO DE PVC, SOLDAVEL, LONGA, COM 50 X 25 MM, PARA AGUA FRIA PREDIAL</t>
  </si>
  <si>
    <t>ORSE 1083</t>
  </si>
  <si>
    <t>SES02046</t>
  </si>
  <si>
    <t>ORSE 1085</t>
  </si>
  <si>
    <t>SES02047</t>
  </si>
  <si>
    <t>BUCHA DE REDUCAO DE PVC, SOLDAVEL, LONGA, COM 75 X 50 MM, PARA AGUA FRIA PREDIAL</t>
  </si>
  <si>
    <t>ORSE 1089</t>
  </si>
  <si>
    <t>SES02048</t>
  </si>
  <si>
    <t>ORSE 1090</t>
  </si>
  <si>
    <t>SES02049</t>
  </si>
  <si>
    <t>REDUÇÃO EXCÊNTRICA, PVC, ESGOTO, DN 100 X 50 MM</t>
  </si>
  <si>
    <t>ORSE 1583</t>
  </si>
  <si>
    <t>SES02050</t>
  </si>
  <si>
    <t>TUBO DE PVC CORRUGADO DE DUPLA PAREDE PARA REDE COLETORA DE ESGOTO, DN 200 MM, JUNTA ELÁSTICA, INSTALADO EM LOCAL COM NÍVEL BAIXO DE INTERFERÊNCIAS - FORNECIMENTO E ASSENTAMENTO</t>
  </si>
  <si>
    <t>SINAPI 90704</t>
  </si>
  <si>
    <t>SES02051</t>
  </si>
  <si>
    <t>TERMINAL DE VENTILACAO, 75 MM, SERIE NORMAL, ESGOTO PREDIAL</t>
  </si>
  <si>
    <t>ORSE 7594</t>
  </si>
  <si>
    <t>SES02052</t>
  </si>
  <si>
    <t>TUBO DE CONCRETO PARA REDES COLETORAS DE ÁGUAS PLUVIAIS, DIÂMETRO DE 200MM, JUNTA RÍGIDA, INSTALADO EM LOCAL COM BAIXO NÍVEL DE INTERFERÊNCIAS - FORNECIMENTO E ASSENTAMENTO</t>
  </si>
  <si>
    <t>SINAPI 95565</t>
  </si>
  <si>
    <t>SES02053</t>
  </si>
  <si>
    <t>TUBO DE CONCRETO PARA REDES COLETORAS DE ESGOTO SANITÁRIO, DIÂMETRO DE 200 MM, JUNTA RÍGIDA, INSTALADO EM LOCAL COM BAIXO NÍVEL DE INTERFERÊNCIAS - FORNECIMENTO E ASSENTAMENTO</t>
  </si>
  <si>
    <t>SES02054</t>
  </si>
  <si>
    <t>BUCHA DE REDUCAO DE PVC, SOLDÁVEL, LONGA, COM 40 X 25 MM</t>
  </si>
  <si>
    <t>ORSE 1081</t>
  </si>
  <si>
    <t>SES02055</t>
  </si>
  <si>
    <t>BOMBA CENTRIFUGA MOTOR ELETRICO TRIFASICO 14,8 HP, DIAMETRO DE SUCCAO X ELEVACAO 2 1/2" X 2", DIAMETRO DO ROTOR 195 MM, HM/Q: 62 M / 55,5 M3/H A 80 M / 31,50 M3/H</t>
  </si>
  <si>
    <t>CPOS 43.10.250</t>
  </si>
  <si>
    <t>SES02056</t>
  </si>
  <si>
    <t>CAIXA ALVENARIA 80 X 80 X 100 CM, TAMPA EM CONCRETO-INSPEÇÃO /PASSAGEM, INCLUSIVE ESCAVAÇÃO, REATERRO E BOTA-FORA</t>
  </si>
  <si>
    <t>SETOP HID-CXS-110</t>
  </si>
  <si>
    <t>DROP - DRENAGEM/OBRAS DE CONTENÇÃO / POÇOS DE VISITA E CAIXAS</t>
  </si>
  <si>
    <t>SES02057</t>
  </si>
  <si>
    <t>CURVA CURTA 45 GRAUS, PVC, SERIE NORMAL, ESGOTO PREDIAL, DN 100 MM, JUNTA ELÁSTICA, FORNECIDO E INSTALADO EM RAMAL DE DESCARGA OU RAMAL DE ESGOTO SANITÁRIO. AF_12/2014</t>
  </si>
  <si>
    <t>SES02058</t>
  </si>
  <si>
    <t>COLETOR PREDIAL DE ESGOTO, DA CAIXA ATÉ A REDE (DISTÂNCIA = 10 M, LARGURA DA VALA = 0,65 M), INCLUINDO ESCAVAÇÃO MECANIZADA, PREPARO DE FUNDO DE VALA E REATERRO COM COMPACTAÇÃO MECANIZADA, TUBO PVC P/ REDE COLETORA ESGOTO JEI DN 200 MM E CONEXÕES - FORNECIMENTO E INSTALAÇÃO</t>
  </si>
  <si>
    <t>SINAPI 93354</t>
  </si>
  <si>
    <t>LIPR - LIGAÇÕES PREDIAIS ÁGUA/ESGOTO/ENERGIA/TELEFONE</t>
  </si>
  <si>
    <t>SES03001</t>
  </si>
  <si>
    <t>CABO DE COBRE ISOLADO EM EPR FLEXÍVEL 10MM2 - 0,6KV/1KV/90°</t>
  </si>
  <si>
    <t>ORSE 9205</t>
  </si>
  <si>
    <t>INEL - INSTALAÇÃO ELÉTRICA/ELETRIFICAÇÃO E ILUMINAÇÃO EXTERNA</t>
  </si>
  <si>
    <t>SES03002</t>
  </si>
  <si>
    <t>CABO DE COBRE ISOLADO EM EPR FLEXÍVEL 16MM2 - 0,6KV/1KV/90°</t>
  </si>
  <si>
    <t>ORSE 9204</t>
  </si>
  <si>
    <t>SES03003</t>
  </si>
  <si>
    <t>CABO DE COBRE ISOLADO EM EPR FLEXÍVEL 25MM2 - 0,6KV/1KV/90°</t>
  </si>
  <si>
    <t>ORSE 8070</t>
  </si>
  <si>
    <t>SES03004</t>
  </si>
  <si>
    <t>CABO DE COBRE ISOLADO EM EPR FLEXÍVEL 35MM2 - 0,6KV/1KV/90°</t>
  </si>
  <si>
    <t>ORSE 7916</t>
  </si>
  <si>
    <t>SES03005</t>
  </si>
  <si>
    <t>CABO DE COBRE ISOLADO EM EPR FLEXÍVEL 50MM² - 0,6KV/1KV/90°</t>
  </si>
  <si>
    <t>ORSE 7917</t>
  </si>
  <si>
    <t>SES03006</t>
  </si>
  <si>
    <t>CABO DE COBRE ISOLADO EM EPR FLEXÍVEL 70MM² - 0,6KV/1KV/90°</t>
  </si>
  <si>
    <t>ORSE 8071</t>
  </si>
  <si>
    <t>SES03007</t>
  </si>
  <si>
    <t>CABO DE COBRE ISOLADO EM EPR FLEXÍVEL 95MM² - 0,6KV/1KV/90°</t>
  </si>
  <si>
    <t>SES03008</t>
  </si>
  <si>
    <t>CABO DE COBRE ISOLADO EM EPR FLEXÍVEL 120MM² - 0,6KV/1KV/90°</t>
  </si>
  <si>
    <t>ORSE 8072</t>
  </si>
  <si>
    <t>SES03009</t>
  </si>
  <si>
    <t>CABO DE COBRE ISOLADO EM EPR FLEXÍVEL 150MM² - 0,6KV/1KV/90°</t>
  </si>
  <si>
    <t>ORSE 8117</t>
  </si>
  <si>
    <t>SES03010</t>
  </si>
  <si>
    <t>CABO DE COBRE ISOLADO EM EPR FLEXÍVEL 185MM² - 0,6KV/1KV/90°</t>
  </si>
  <si>
    <t>ORSE 8073</t>
  </si>
  <si>
    <t>SES03011</t>
  </si>
  <si>
    <t>CABO DE COBRE ISOLADO EM EPR FLEXÍVEL 240MM² - 0,6KV/1KV/90°</t>
  </si>
  <si>
    <t>ORSE 9464</t>
  </si>
  <si>
    <t>SES03012</t>
  </si>
  <si>
    <t>BARRAMENTO SECUNDÁRIO TRIFÁSICO PARA DISJUNTOR ATÉ 100A INCLUINDO FIXAÇÃO - FORNECIMENTO E INSTALAÇÃO</t>
  </si>
  <si>
    <t>ORSE 9477</t>
  </si>
  <si>
    <t>SES03013</t>
  </si>
  <si>
    <t>BARRAMENTO SECUNDÁRIO TRIFÁSICO PARA DISJUNTOR DE 125A ATÉ 250A  INCLUINDO FIXAÇÃO - FORNECIMENTO E INSTALAÇÃO</t>
  </si>
  <si>
    <t>SES03014</t>
  </si>
  <si>
    <t>ABRACADEIRA EM ACO PARA AMARRACAO DE ELETRODUTOS, TIPO D, COM 1" E PARAFUSO DE FIXACAO</t>
  </si>
  <si>
    <t>IOPES 160322</t>
  </si>
  <si>
    <t>SES03015</t>
  </si>
  <si>
    <t>CAIXA DE INSPEÇÃO SUSPENSA</t>
  </si>
  <si>
    <t>CPOS 42.05.100</t>
  </si>
  <si>
    <t>SES03016</t>
  </si>
  <si>
    <t>CAIXA DE INSPEÇÃO PARA SOLO TIPO BALDE</t>
  </si>
  <si>
    <t>IOPES 160316</t>
  </si>
  <si>
    <t>SES03017</t>
  </si>
  <si>
    <t>DISJUNTOR TERMOMAGNÉTICO TRIPOLAR EM CAIXA MOLDADA 250A 240V, FORNECIMENTO E INSTALAÇÃO</t>
  </si>
  <si>
    <t>SINAPI 74130/007</t>
  </si>
  <si>
    <t>SES03018</t>
  </si>
  <si>
    <t>LUMINÁRIA DE EMBUTIR EM CHAPA DE AÇO PARA 4 LAMPADAS LED DE 14 W 60 X 60 CM, ALETADA (INCLUI 4 LAMPADAS LED)</t>
  </si>
  <si>
    <t>SINAPI 97592</t>
  </si>
  <si>
    <t>SES03019</t>
  </si>
  <si>
    <t>ELETROCALHA 150X50X3000MM PERFURADA TIPO U</t>
  </si>
  <si>
    <t>IOPES 150835</t>
  </si>
  <si>
    <t>SES03020</t>
  </si>
  <si>
    <t>ORSE 8894</t>
  </si>
  <si>
    <t>SES03021</t>
  </si>
  <si>
    <t>SINAPI 97599</t>
  </si>
  <si>
    <t>SES03022</t>
  </si>
  <si>
    <t>ABRACADEIRA EM ACO PARA AMARRACAO DE ELETRODUTOS, TIPO D, COM 3/4" E CUNHA DE FIXACAO</t>
  </si>
  <si>
    <t>SES03023</t>
  </si>
  <si>
    <t>SUPORTE DE FIXAÇÃO DE ELETROCALHA 150X50MM, VERGALHÃO ZINCADO 1/4 ROSCADO, ALTURA 30CM</t>
  </si>
  <si>
    <t>IOPES 150884</t>
  </si>
  <si>
    <t>SES03024</t>
  </si>
  <si>
    <t>DISJUNTOR TRIPOLAR TIPO DIN, CORRENTE NOMINAL DE 25A - FORNECIMENTO E INSTALAÇÃO</t>
  </si>
  <si>
    <t>SINAPI 93670</t>
  </si>
  <si>
    <t>SES03025</t>
  </si>
  <si>
    <t>DISJUNTOR TRIPOLAR TIPO DIN, CORRENTE NOMINAL DE 32A - FORNECIMENTO E INSTALAÇÃO</t>
  </si>
  <si>
    <t>SINAPI 93671</t>
  </si>
  <si>
    <t>SES03026</t>
  </si>
  <si>
    <t>DISJUNTOR TRIPOLAR TIPO DIN, CORRENTE NOMINAL DE 40A - FORNECIMENTO E INSTALAÇÃO</t>
  </si>
  <si>
    <t>SINAPI 93672</t>
  </si>
  <si>
    <t>SES03027</t>
  </si>
  <si>
    <t>DISJUNTOR TRIPOLAR TIPO DIN, CORRENTE NOMINAL DE 50A - FORNECIMENTO E INSTALAÇÃO</t>
  </si>
  <si>
    <t>SINAPI 93673</t>
  </si>
  <si>
    <t>SES03028</t>
  </si>
  <si>
    <t>DISJUNTOR TRIPOLAR TIPO DIN, CORRENTE NOMINAL DE 62A - FORNECIMENTO E INSTALAÇÃO</t>
  </si>
  <si>
    <t>SINAPI 74130/005</t>
  </si>
  <si>
    <t>SES03029</t>
  </si>
  <si>
    <t>DISJUNTOR TRIPOLAR TIPO DIN, CORRENTE NOMINAL DE 70A - FORNECIMENTO E INSTALAÇÃO</t>
  </si>
  <si>
    <t>SES03030</t>
  </si>
  <si>
    <t>DISJUNTOR TRIPOLAR TIPO DIN, CORRENTE NOMINAL DE 80A - FORNECIMENTO E INSTALAÇÃO</t>
  </si>
  <si>
    <t>SES03031</t>
  </si>
  <si>
    <t>DISJUNTOR TRIPOLAR TIPO DIN, CORRENTE NOMINAL DE 90A - FORNECIMENTO E INSTALAÇÃO</t>
  </si>
  <si>
    <t>SES03032</t>
  </si>
  <si>
    <t>SES03033</t>
  </si>
  <si>
    <t>LUMINÁRIA TIPO CALHA, DE SOBREPOR, LED LINEAR DE 36 W - FORNECIMENTO E INSTALAÇÃO</t>
  </si>
  <si>
    <t>SINAPI 97584</t>
  </si>
  <si>
    <t>SES03034</t>
  </si>
  <si>
    <t>LUMINÁRIA TIPO CALHA, DE SOBREPOR, LED HERMÉTICA DE 36 W - FORNECIMENTO E INSTALAÇÃO</t>
  </si>
  <si>
    <t>SES03035</t>
  </si>
  <si>
    <t xml:space="preserve">AQUECEDOR VERSÁTIL 5500W </t>
  </si>
  <si>
    <t>ORSE 8755</t>
  </si>
  <si>
    <t>SES03036</t>
  </si>
  <si>
    <t>FORNECIMENTO E INSTALAÇÃO DE DISJUNTOR À VÀCUO 15KVA, COM RELÉ ELETRÔNICO E SUPORTE MOVÉL - INCLUSO PARAMETRIZAÇÃO CONFORME PROJETO</t>
  </si>
  <si>
    <t>CP</t>
  </si>
  <si>
    <t>SES03037</t>
  </si>
  <si>
    <t xml:space="preserve"> FORNECIMENTO E INSTALAÇÃO DE TERMINAL MUFLA PARA USO EXTERNO, 15KV, 25 À 95 MM²</t>
  </si>
  <si>
    <t>FDE 09.80.017</t>
  </si>
  <si>
    <t>SES03038</t>
  </si>
  <si>
    <t>CABO DE ALUMINIO NU COM ALMA DE ACO, BITOLA 2/0 AWG, PARA DISTRIBUIÇÃO - FORNECIMENTO E INSTALAÇÃO</t>
  </si>
  <si>
    <t>SINAPI 92992</t>
  </si>
  <si>
    <t>SES03039</t>
  </si>
  <si>
    <t>FORNECIMENTO E INSTALAÇÃO DE CRUZETA DE CONCRETO LEVE, COMP. 2000 MM SECAO, 90 X 90 MM, INCLUSO IÇAMENTO</t>
  </si>
  <si>
    <t>CAERN 1060335</t>
  </si>
  <si>
    <t>SES03040</t>
  </si>
  <si>
    <t>CHAVE FUSIVEL PARA REDES DE DISTRIBUICAO, TENSAO DE 15,0 KV, CORRENTE NOMINAL DO PORTA FUSIVEL DE 100 A - FORNECIMENTO E INSTALAÇÃO</t>
  </si>
  <si>
    <t>AGETOP 070790</t>
  </si>
  <si>
    <t>SES03041</t>
  </si>
  <si>
    <t>CABO DE COBRE UNIPOLAR 35 MM2, BLINDADO, ISOLACAO 12/20 KV EPR, COBERTURA EM PVC - FORNECIMENTO E INSTALAÇÃO</t>
  </si>
  <si>
    <t>SINAPI 92986</t>
  </si>
  <si>
    <t>SES03042</t>
  </si>
  <si>
    <t>FORNECIMENTO E INSTALAÇÃO DE PROTETOR DE SURTO (DPS) 385V - 45KA EM QUADRO DE DISTRIBUIÇÃO.</t>
  </si>
  <si>
    <t>IOPES 151337</t>
  </si>
  <si>
    <t>SES03043</t>
  </si>
  <si>
    <t>DISJUNTOR TRIPOLAR TIPO DIN, CORRENTE NOMINAL DE 125A - FORNECIMENTO E INSTALAÇÃO</t>
  </si>
  <si>
    <t>SES03044</t>
  </si>
  <si>
    <t>SINAPI 83366</t>
  </si>
  <si>
    <t>SES03045</t>
  </si>
  <si>
    <t>PATCH CORD - CAT.06 - 2,5M</t>
  </si>
  <si>
    <t>SBC 59442</t>
  </si>
  <si>
    <t>INES - INSTALAÇÕES ESPECIAIS</t>
  </si>
  <si>
    <t>SES03046</t>
  </si>
  <si>
    <t>VOICE PANEL 19" - 50 POSIÇÕES CATEGORIA 6</t>
  </si>
  <si>
    <t>CPOS CPOS 69.09.300</t>
  </si>
  <si>
    <t>SES03047</t>
  </si>
  <si>
    <t>TOMADA DE REDE RJ45 COM CONECTOR CAT 6 - FORNECIMENTO E INSTALAÇÃO</t>
  </si>
  <si>
    <t>SINAPI 98307</t>
  </si>
  <si>
    <t>SES03048</t>
  </si>
  <si>
    <t>QDGBT - QUADRO GERAL DE BAIXA TENSÃO, INCLUSIVE BARRAMENTO 2000A</t>
  </si>
  <si>
    <t>ORSE 9400</t>
  </si>
  <si>
    <t>SES03050</t>
  </si>
  <si>
    <t>CABO UTP 04P - CAT. 06</t>
  </si>
  <si>
    <t>SBC 68137</t>
  </si>
  <si>
    <t>SES03051</t>
  </si>
  <si>
    <t>CABO ISOLADO EM EPR NÃO HALOGENADO, SEÇÃO 300 MM² - 0,6/1 KV - 90°C - FLEXÍVEL (NBR 13248)</t>
  </si>
  <si>
    <t>SETOP ELE-CAB-345</t>
  </si>
  <si>
    <t>SES03052</t>
  </si>
  <si>
    <t>DISJUNTOR TERMOMAGNÉTICO TRIPOLAR PADRÃO DIN 125A - FORNECIMENTO E INSTALAÇÃO</t>
  </si>
  <si>
    <t>ORSE 8078</t>
  </si>
  <si>
    <t>SES03100</t>
  </si>
  <si>
    <t>TOMADA DE REDE RJ45 (2 MÓDULO) - FORNECIMENTO E INSTALAÇÃO</t>
  </si>
  <si>
    <t>SES03101</t>
  </si>
  <si>
    <t>TOMADA DE REDE RJ45 (3 MÓDULO) - FORNECIMENTO E INSTALAÇÃO</t>
  </si>
  <si>
    <t>SES03102</t>
  </si>
  <si>
    <t>SWITCH 48P</t>
  </si>
  <si>
    <t>SEDOP 171185</t>
  </si>
  <si>
    <t>SES03103</t>
  </si>
  <si>
    <t>RACK 19 POL. X 12U X 550MM</t>
  </si>
  <si>
    <t>SBC 68213</t>
  </si>
  <si>
    <t>SES03104</t>
  </si>
  <si>
    <t>GUIA DE CABO FECHADO HORIZ. 19 POL.</t>
  </si>
  <si>
    <t>SBC 59448</t>
  </si>
  <si>
    <t>SES03105</t>
  </si>
  <si>
    <t>VOICE PANEL 19" - 30 POSIÇÕES CATEGORIA 6</t>
  </si>
  <si>
    <t xml:space="preserve">SBC 59250 </t>
  </si>
  <si>
    <t>SES03106</t>
  </si>
  <si>
    <t>ABRAÇADEIRA DE NYLON PARA AMARRAÇÃO DE CABOS</t>
  </si>
  <si>
    <t xml:space="preserve">SINAPI 91166 </t>
  </si>
  <si>
    <t>SES03107</t>
  </si>
  <si>
    <t>PATCH CORD - CAT.06 - 1,5M</t>
  </si>
  <si>
    <t>SES03108</t>
  </si>
  <si>
    <t>PARAFUSO COM PORCA GAIOLA PARA RACK COM 12MM E ROSCA M5</t>
  </si>
  <si>
    <t>AGETOP 071838</t>
  </si>
  <si>
    <t>SES03109</t>
  </si>
  <si>
    <t>FORNECIMENTO E INSTALAÇÃO DE DISTRIBUIDOR OPTICO 19POL COM PIGTAIL LC OM3</t>
  </si>
  <si>
    <t>SES03110</t>
  </si>
  <si>
    <t>SERVIÇO DE CERTIFICAÇÃO DE PONTO CAT. 6</t>
  </si>
  <si>
    <t>SES03111</t>
  </si>
  <si>
    <t>SERVIÇO DE CERTIFICAÇÃO DE FIBRA OPTICA</t>
  </si>
  <si>
    <t>SES03112</t>
  </si>
  <si>
    <t>SERVIÇO DE FUSÃO DE FIBRA OPTICA</t>
  </si>
  <si>
    <t>SES03113</t>
  </si>
  <si>
    <t>CABO OPTICO OM3 50/125 - 6FO</t>
  </si>
  <si>
    <t>SUDECAP 11.82.07</t>
  </si>
  <si>
    <t>SES03114</t>
  </si>
  <si>
    <t>QGBL - QUADRO GERAL DE BAIXA TENSÃO, INCLUSIVE CABOS, BARRAMENTO E DISJUNTORES PARA O HOSPITAL HR SORRISO</t>
  </si>
  <si>
    <t>SES03115</t>
  </si>
  <si>
    <t>FORNECIMENTO E INSTALAÇÃO DE QUADRO DE COMANDO DE BOMBA DE INCÊNDIO DE 10CV COM ALTERNADOR AUTOMÁTICO DE BOMBAS</t>
  </si>
  <si>
    <t>CAERN 2070163/EMBASA 600517</t>
  </si>
  <si>
    <t>SES03116</t>
  </si>
  <si>
    <t>TOMADA RJ45 DE MESA, COM CAIXA DE SOBREPOR</t>
  </si>
  <si>
    <t>ORSE 794</t>
  </si>
  <si>
    <t>SES04001</t>
  </si>
  <si>
    <t>TOALHEIRO PLASTICO TIPO DISPENSER PARA PAPEL TOALHA INTERFOLHADO</t>
  </si>
  <si>
    <t>CPOS 44.03.180</t>
  </si>
  <si>
    <t>SES04002</t>
  </si>
  <si>
    <t>PAPELEIRA PLASTICA TIPO DISPENSER PARA PAPEL HIGIENICO ROLAO</t>
  </si>
  <si>
    <t>SETOP ACE-PAP-025</t>
  </si>
  <si>
    <t>SES04003</t>
  </si>
  <si>
    <t>SINAPI 85180</t>
  </si>
  <si>
    <t>URBA - URBANIZAÇÃO</t>
  </si>
  <si>
    <t>SES04004</t>
  </si>
  <si>
    <t>SINAPI 100871</t>
  </si>
  <si>
    <t>SES04005</t>
  </si>
  <si>
    <t>FORNECIMENTO E INSTALAÇÃO DE BARRA DE APOIO PARA PCD, EM AÇO INOX, 60CM</t>
  </si>
  <si>
    <t>SUDECAP 13.40.59</t>
  </si>
  <si>
    <t>SES04006</t>
  </si>
  <si>
    <t>SETOP ACE-BAR-025</t>
  </si>
  <si>
    <t>SES04007</t>
  </si>
  <si>
    <t>SETOP ACE-BAR-005</t>
  </si>
  <si>
    <t>SES04008</t>
  </si>
  <si>
    <t>BANCO ARTICULADO EM AÇO INOX PARA BANHEIROS PCD, DIM. 700X450MM</t>
  </si>
  <si>
    <t>SETOP ACE-BAN-015</t>
  </si>
  <si>
    <t>SES04009</t>
  </si>
  <si>
    <t>FORNECIMENTO E INSTALAÇÃO DE LETRA CAIXA 30 CM EM CHAPA GALVANIZADA PINTADA COM TINTA AUTOMOTIVA, PARA LETREIRO COM NOME DA INSTITUIÇÃO</t>
  </si>
  <si>
    <t>ORSE 12044</t>
  </si>
  <si>
    <t>SES04010</t>
  </si>
  <si>
    <t>LIMPEZA VIDRO COMUM</t>
  </si>
  <si>
    <t>SES04011</t>
  </si>
  <si>
    <t>SINAPI 9537</t>
  </si>
  <si>
    <t>SES04012</t>
  </si>
  <si>
    <t>SES04013</t>
  </si>
  <si>
    <t>FORNECIMENTO E INSTALAÇÃO DE BARRA DE APOIO PARA PCD, EM AÇO INOX, 90CM</t>
  </si>
  <si>
    <t>SETOP ACE-BAR-015</t>
  </si>
  <si>
    <t>SES04014</t>
  </si>
  <si>
    <t>FORNECIMENTO E INSTALAÇÃO DE PLACA DE ACRILICO TRANSPARENTE ADESIVADA PARA SINALIZACAO DE PORTAS, BORDA POLIDA, DE *25 X 8*, E = 6 MM</t>
  </si>
  <si>
    <t>SETOP PLA-ALU-035</t>
  </si>
  <si>
    <t>SES04015</t>
  </si>
  <si>
    <t>TUBO EM COBRE FLEXÍVEL, DN 3/4", COM ISOLAMENTO, INSTALADO EM RAMAL DE ALIMENTAÇÃO DE AR CONDICIONADO COM CONDENSADORA CENTRAL</t>
  </si>
  <si>
    <t>SES04016</t>
  </si>
  <si>
    <t>PALMEIRA FÊNIX - FORNECIMENTO E PLANTIO</t>
  </si>
  <si>
    <t>ORSE 7782</t>
  </si>
  <si>
    <t>SES05001</t>
  </si>
  <si>
    <t>LIGAÇÃO PROVISÓRIA DE ÁGUA E SANITÁRIO</t>
  </si>
  <si>
    <t>SINAPI 92897</t>
  </si>
  <si>
    <t>SES05002</t>
  </si>
  <si>
    <t xml:space="preserve"> ENTRADA PROVISORIA DE ENERGIA ELETRICA AEREA TRIFASICA 40A EM POSTE DE CONCRETO</t>
  </si>
  <si>
    <t>SINAPI 41598</t>
  </si>
  <si>
    <t>SES05003</t>
  </si>
  <si>
    <t>SERVIÇO DE DESMONTAGEM E REMOÇÃO TOTAL DE 04 ELEVADORES DE MARCA VILLARES INSTALADOS NO PRÉDIO DO HOSPITAL CENTRAL DO ESTADO DE MATO GROSSO</t>
  </si>
  <si>
    <t>SES05004</t>
  </si>
  <si>
    <t>FORNECIMENTO E INSTALAÇÃO DE ELEVADOR PARA PASSAGEIROS CAPACIDADE DE CARGA 975KG OU 13 PASSAGEIROS, 6 PARADAS</t>
  </si>
  <si>
    <t>SES05005</t>
  </si>
  <si>
    <t>FORNECIMENTO E INSTALAÇÃO DE ELEVADOR PARA PASSAGEIROS CAPACIDADE DE CARGA 1500KG OU 20 PASSAGEIROS, 7 PARADAS</t>
  </si>
  <si>
    <t>SES05006</t>
  </si>
  <si>
    <t>FORNECIMENTO E INSTALAÇÃO DE ELEVADOR DE EMERGÊNCIA PARA PASSAGEIROS CAPACIDADE DE CARGA 1500KG OU 20 PASSAGEIROS, 7 PARADAS</t>
  </si>
  <si>
    <t>SES05007</t>
  </si>
  <si>
    <t>FORNECIMENTO E INSTALAÇÃO DE ELEVADOR TIPO MONTA PRATO CAPACIDADE 100KG, 4 PARADAS</t>
  </si>
  <si>
    <t>SES05008</t>
  </si>
  <si>
    <t>FORNECIMENTO E INSTALAÇÃO DE ELEVADOR TIPO MONTA PRATO, CAPACIDADE 100KG, 2 ENTRADAS, 4 PARADAS</t>
  </si>
  <si>
    <t>SES07001</t>
  </si>
  <si>
    <t>FORNECIMENTO E INSTALAÇÃO DE PLACA DE SINALIZAÇÃO DE EXTINTOR 20X30CM</t>
  </si>
  <si>
    <t>ORSE 12138</t>
  </si>
  <si>
    <t>SES07002</t>
  </si>
  <si>
    <t>IOPES 160612</t>
  </si>
  <si>
    <t>SES07003</t>
  </si>
  <si>
    <t>BOMBA CENTRIFUGA MOTOR ELÉTRICO TRIFÁSICO 10CV</t>
  </si>
  <si>
    <t>ORSE 8220</t>
  </si>
  <si>
    <t>SES07004</t>
  </si>
  <si>
    <t>FORNECIMENTO E INSTALAÇÃO DE ACIONADOR MANUAL PARA ALARME, TIPO QUEBRA VIDRO, COM MARTELO</t>
  </si>
  <si>
    <t>ORSE 7861</t>
  </si>
  <si>
    <t>SES07005</t>
  </si>
  <si>
    <t>ORSE 8503</t>
  </si>
  <si>
    <t>SES07006</t>
  </si>
  <si>
    <t>FORNECIMENTO E INSTALAÇÃO DE CENTRAL DE ALARME IPA, 12 LAÇOS, SEM BATERIA</t>
  </si>
  <si>
    <t>ORSE 8058</t>
  </si>
  <si>
    <t>SES07007</t>
  </si>
  <si>
    <t>FORNECIMENTO E INSTALAÇÃO DE BATERIA SELADA PARA CENTRAL DE ALARME, 12V/5A</t>
  </si>
  <si>
    <t>ORSE 8693</t>
  </si>
  <si>
    <t>SES07008</t>
  </si>
  <si>
    <t>BUCHA DE REDUÇÃO, EM FERRO GALVANIZADO, 4" X 3", CONEXÃO ROSQUEADA, INSTALADO EM REDE DE ALIMENTAÇÃO PARA HIDRANTE - FORNECIMENTO E INSTALAÇÃO</t>
  </si>
  <si>
    <t>SINAPI 92936</t>
  </si>
  <si>
    <t>SES07011</t>
  </si>
  <si>
    <t xml:space="preserve">ABRIGO PARA HIDRANTE, 90X60X17CM, COM REGISTRO GLOBO ANGULAR 45 GRAUS 2 1/2", ADAPTADOR STORZ 2 1/2", MANGUEIRA DE INCÊNDIO 30M, REDUÇÃO 2 1/2 X 1 1/2" E ESGUICHO EM LATÃO 1 1/2" E TAMPAO COM CORRENTE DE ENGATE RÁPIDO 2 1/2" - FORNECIMENTO E INSTALAÇÃO
</t>
  </si>
  <si>
    <t>SINAPI 96765</t>
  </si>
  <si>
    <t>SES07012</t>
  </si>
  <si>
    <t>DUTO ESPIRAL FLEXIVEL SINGELO PEAD D=100 MM(4") REVESTIDO COM PVC COM FIO GUIA DE ACO GALVANIZADO, LANCADO DIRETO NO SOLO, INCL CONEXOES</t>
  </si>
  <si>
    <t>SINAPI 73798/003</t>
  </si>
  <si>
    <t>SES07013</t>
  </si>
  <si>
    <t>PLACA PROIBIDO FUMAR</t>
  </si>
  <si>
    <t>CPOS 97.02.210</t>
  </si>
  <si>
    <t>SES07014</t>
  </si>
  <si>
    <t>PLACA DE RISCO DE CHOQUE ELÉTRICO</t>
  </si>
  <si>
    <t>SES07015</t>
  </si>
  <si>
    <t>PLACA DE SINALIZACAO DE SEGURANCA CONTRA INCENDIO, FOTOLUMINESCENTE, RETANGULAR, 13 X 26 CM, EM PVC 2 MM ANTI-CHAMAS (SIMBOLOS, CORES E PICTOGRAMAS CONFORME NBR 13434)</t>
  </si>
  <si>
    <t>SES07016</t>
  </si>
  <si>
    <t>CONDULETE DE PVC, VERMELHO, PARA INCENDIO,  3/4", COM TAMPA CEGA - FORNECIMENTO E INSTALAÇÃO</t>
  </si>
  <si>
    <t>SINAPI 95811</t>
  </si>
  <si>
    <t>SES07017</t>
  </si>
  <si>
    <t>ELETRODUTO PVC VERMELHO 3/4" X 3M - FORNECIMENTO E INSTALAÇÃO</t>
  </si>
  <si>
    <t>SEINFRA C1205</t>
  </si>
  <si>
    <t>SES07018</t>
  </si>
  <si>
    <t>PLACA DE RISCO DE RADIAÇÃO</t>
  </si>
  <si>
    <t>SES07024</t>
  </si>
  <si>
    <t>ADAPTADOR PVC VERMELHO 3/4" PARA INCENDIO  - FORNECIMENTO E INSTALAÇÃO</t>
  </si>
  <si>
    <t>SINAPI 94708</t>
  </si>
  <si>
    <t>SES07025</t>
  </si>
  <si>
    <t>BUCHA DE REDUÇÃO, EM FERRO GALVANIZADO, 3" X 2.1/2", CONEXÃO ROSQUEADA, INSTALADO EM REDE DE ALIMENTAÇÃO PARA HIDRANTE - FORNECIMENTO E INSTALAÇÃ</t>
  </si>
  <si>
    <t>SES07026</t>
  </si>
  <si>
    <t>BUCHA DE REDUÇÃO, EM FERRO GALVANIZADO, 4" X 2.1/2", CONEXÃO ROSQUEADA, INSTALADO EM REDE DE ALIMENTAÇÃO PARA HIDRANTE - FORNECIMENTO E INSTALAÇÃ</t>
  </si>
  <si>
    <t>SES07027</t>
  </si>
  <si>
    <t>JOELHO 45 GRAUS, EM FERRO GALVANIZADO, CONEXÃO ROSQUEADA, 4", INSTALADO EM REDE DE ALIMENTAÇÃO PARA HIDRANTE - FORNECIMENTO E INSTALAÇÃO. AF_12/2015</t>
  </si>
  <si>
    <t>SINAPI 92354</t>
  </si>
  <si>
    <t>SES07028</t>
  </si>
  <si>
    <t>JOELHO 90 GRAUS, EM FERRO GALVANIZADO, CONEXÃO ROSQUEADA, 4", INSTALADO EM REDE DE ALIMENTAÇÃO PARA HIDRANTE - FORNECIMENTO E INSTALAÇÃO</t>
  </si>
  <si>
    <t>SINAPI 92636</t>
  </si>
  <si>
    <t>SES07029</t>
  </si>
  <si>
    <t>CURVA 90 GRAUS, EM FERRO GALVANIZADO, DN 65 (2 1/2"), CONEXÃO ROSQUEADA, INSTALADO EM REDE DE ALIMENTAÇÃO PARA HIDRANTE - FORNECIMENTO E INSTALAÇÃO</t>
  </si>
  <si>
    <t>SINAPI 92390</t>
  </si>
  <si>
    <t>SES07030</t>
  </si>
  <si>
    <t>NIPLE, EM FERRO GALVANIZADO, 4", CONEXÃO ROSQUEADA, INSTALADO EM REDE DE ALIMENTAÇÃO PARA HIDRANTE - FORNECIMENTO E INSTALAÇÃO</t>
  </si>
  <si>
    <t>SINAPI 92379</t>
  </si>
  <si>
    <t>SES07031</t>
  </si>
  <si>
    <t>TUBO DE AÇO GALVANIZADO COM COSTURA, CLASSE MÉDIA, 4", CONEXÃO ROSQUEADA, INSTALADO EM REDE DE ALIMENTAÇÃO PARA HIDRANTE - FORNECIMENTO E INSTALAÇÃO</t>
  </si>
  <si>
    <t>SINAPI 92368</t>
  </si>
  <si>
    <t>SES07032</t>
  </si>
  <si>
    <t>TÊ, EM FERRO GALVANIZADO, CONEXÃO ROSQUEADA, 4", INSTALADO EM REDE DE ALIMENTAÇÃO PARA HIDRANTE - FORNECIMENTO E INSTALAÇÃO</t>
  </si>
  <si>
    <t>SINAPI 92644</t>
  </si>
  <si>
    <t>SES07033</t>
  </si>
  <si>
    <t>TÊ DE REDUÇÃO, EM FERRO GALVANIZADO, CONEXÃO ROSQUEADA, 3" X 2 1/2", INSTALADO EM REDE DE ALIMENTAÇÃO PARA HIDRANTE - FORNECIMENTO E INSTALAÇÃO</t>
  </si>
  <si>
    <t>SES07034</t>
  </si>
  <si>
    <t>TÊ DE REDUÇÃO, EM FERRO GALVANIZADO, CONEXÃO ROSQUEADA, 4" X 3", INSTALADO EM REDE DE ALIMENTAÇÃO PARA HIDRANTE - FORNECIMENTO E INSTALAÇÃO</t>
  </si>
  <si>
    <t>SES07035</t>
  </si>
  <si>
    <t>UNIÃO, EM FERRO GALVANIZADO, CÔNICO DE FERRO LONGO (MACHO-FÊMEA),  DN 4", CONEXÃO ROSQUEADA, INSTALADO EM REDE DE ALIMENTAÇÃO PARA HIDRANTE - FORNECIMENTO E INSTALAÇÃO</t>
  </si>
  <si>
    <t>SES07036</t>
  </si>
  <si>
    <t>SES07037</t>
  </si>
  <si>
    <t>ABRIGO PARA HIDRANTE DE RECALQUE, 90X60X17CM, COM REGISTRO GLOBO ANGULAR 45 GRAUS 2 1/2", ADAPTADOR STORZ 2 1/2", NIPLE 2 1/2" E TAMPAO COM CORRENTE DE ENGATE RÁPIDO 2 1/2" - FORNECIMENTO E INSTALAÇÃO</t>
  </si>
  <si>
    <t>SES07038</t>
  </si>
  <si>
    <t>SETOP INC-PLA-040</t>
  </si>
  <si>
    <t>SES08001</t>
  </si>
  <si>
    <t>RÉGUA HOSPITALAR COM PINTURA ELETROSTÁTICA A PÓ 1000X240MM - 1 SAIDA DE OXIGÊNIO; 2 TOMADAS ELÉTRICAS 127V; 2 TOMADAS ELÉTRICAS 220V; 1 INTERRUPTOR PARA LUZ DE TETO.</t>
  </si>
  <si>
    <t>ORSE 11222</t>
  </si>
  <si>
    <t>SES08002</t>
  </si>
  <si>
    <t>SINAPI 97340</t>
  </si>
  <si>
    <t>SES08003</t>
  </si>
  <si>
    <t>TUBO EM COBRE RÍGIDO, DN 79 MM, CLASSE A, SEM ISOLAMENTO, INSTALADO EM PRUMADA  FORNECIMENTO E INSTALAÇÃO. AF_12/2015</t>
  </si>
  <si>
    <t>SES08004</t>
  </si>
  <si>
    <t>TUBO EM COBRE RÍGIDO, DN 104 MM, CLASSE A, SEM ISOLAMENTO, INSTALADO EM RAMAL DE DISTRIBUIÇÃO - FORNECIMENTO E INSTALAÇÃO</t>
  </si>
  <si>
    <t>SES08005</t>
  </si>
  <si>
    <t>TE EM COBRE, DN 79 MM, SEM ANEL DE SOLDA, INSTALADO EM PRUMADA - FORNECIMENTO E INSTALAÇÃO</t>
  </si>
  <si>
    <t>SINAPI 94624</t>
  </si>
  <si>
    <t>SES08006</t>
  </si>
  <si>
    <t>TE EM COBRE, DN 104 MM, SEM ANEL DE SOLDA, INSTALADO EM RAMAL DE DISTRIBUIÇÃO - FORNECIMENTO E INSTALAÇÃO</t>
  </si>
  <si>
    <t>SINAPI 94620</t>
  </si>
  <si>
    <t>SES08007</t>
  </si>
  <si>
    <t>COTOVELO EM COBRE, DN 104 MM, 90 GRAUS, SEM ANEL DE SOLDA, INSTALADO EM RAMAL DE DISTRIBUIÇÃO - FORNECIMENTO E INSTALAÇÃO</t>
  </si>
  <si>
    <t>SES08008</t>
  </si>
  <si>
    <t>COTOVELO EM COBRE, DN 79 MM, 90 GRAUS, SEM ANEL DE SOLDA, INSTALADO EM PRUMADA - FORNECIMENTO E INSTALAÇÃO</t>
  </si>
  <si>
    <t>SINAPI 92292</t>
  </si>
  <si>
    <t>SES08009</t>
  </si>
  <si>
    <t>LUVA DE COBRE, DN 104 MM, SEM ANEL DE SOLDA, INSTALADO EM RAMAL DE DISTRIBUIÇÃO - FORNECIMENTO E INSTALAÇÃO</t>
  </si>
  <si>
    <t>SINAPI 94612</t>
  </si>
  <si>
    <t>SES08010</t>
  </si>
  <si>
    <t>LUVA DE COBRE, DN 79 MM, SEM ANEL DE SOLDA, INSTALADO EM PRUMADA - FORNECIMENTO E INSTALAÇÃO</t>
  </si>
  <si>
    <t>SINAPI 92298</t>
  </si>
  <si>
    <t>SES08011</t>
  </si>
  <si>
    <t>LUVA DE COBRE, DN 104 MM, SEM ANEL DE SOLDA, INSTALADO EM PRUMADA - FORNECIMENTO E INSTALAÇÃO</t>
  </si>
  <si>
    <t>SES08012</t>
  </si>
  <si>
    <t>CAIXA DE PASSAGEM METALICA DE SOBREPOR COM TAMPA PARAFUSADA, DIMENSOES 80 X 80 X 20 CM - FORNECIMENTO E INSTALACAO</t>
  </si>
  <si>
    <t>SINAPI 83367</t>
  </si>
  <si>
    <t>SES08013</t>
  </si>
  <si>
    <t>MANÔMETRO COM CAIXA EM AÇO PINTADO, ESCALA *10* KGF/CM2 (*10* BAR), DIÂMETRO NOMINAL DE 100 MM, CONEXÃO DE 1/2" - FORNECIMENTO E INSTALAÇÃO</t>
  </si>
  <si>
    <t xml:space="preserve"> SINAPI 85120</t>
  </si>
  <si>
    <t>SES08014</t>
  </si>
  <si>
    <t>VÁLVULA DE ESFERA BRUTA, BRONZE, ROSCÁVEL, 2'' - FORNECIMENTO E INSTALAÇÃO</t>
  </si>
  <si>
    <t>SINAPI 95253</t>
  </si>
  <si>
    <t>SES08015</t>
  </si>
  <si>
    <t>VÁLVULA DE ESFERA BRUTA, BRONZE, ROSCÁVEL, 3/4'' - FORNECIMENTO E INSTALAÇÃO</t>
  </si>
  <si>
    <t>SINAPI 95249</t>
  </si>
  <si>
    <t>SES08016</t>
  </si>
  <si>
    <t>TUBO DE AÇO PRETO SEM COSTURA, CLASSE MÉDIA, CONEXÃO SOLDADA, (DN 1 1/2"), INSTALADO EM RAMAIS E SUB-RAMAIS DE GÁS - FORNECIMENTO E INSTALAÇÃO</t>
  </si>
  <si>
    <t>SINAPI 92690</t>
  </si>
  <si>
    <t>SES08017</t>
  </si>
  <si>
    <t>CAP OU TAMPAO DE FERRO GALVANIZADO, COM ROSCA BSP, DE 1 1/2" - FORNECIMENTO E INSTALAÇÃO</t>
  </si>
  <si>
    <t>ORSE 975</t>
  </si>
  <si>
    <t>SES08018</t>
  </si>
  <si>
    <t>BUCHA DE REDUCAO DE FERRO GALVANIZADO, COM ROSCA BSP, DE 1 1/2" X 3/4" - FORNECIMENTO E INSTALAÇÃO</t>
  </si>
  <si>
    <t>ORSE 3195</t>
  </si>
  <si>
    <t>SES08019</t>
  </si>
  <si>
    <t>BUCHA DE REDUCAO DE FERRO GALVANIZADO, COM ROSCA BSP, DE 1 1/2" X 1/2" - FORNECIMENTO E INSTALAÇÃO</t>
  </si>
  <si>
    <t>SES08020</t>
  </si>
  <si>
    <t>BUCHA DE REDUCAO DE FERRO GALVANIZADO, COM ROSCA BSP, DE 1/2" X 1/4" - FORNECIMENTO E INSTALAÇÃO</t>
  </si>
  <si>
    <t>ORSE 10574</t>
  </si>
  <si>
    <t>SES08021</t>
  </si>
  <si>
    <t>BUCHA DE REDUCAO DE FERRO GALVANIZADO, COM ROSCA BSP, DE 3/4" X 1/2" - FORNECIMENTO E INSTALAÇÃO</t>
  </si>
  <si>
    <t>ORSE 1018</t>
  </si>
  <si>
    <t>SES08022</t>
  </si>
  <si>
    <t>MANGUEIRA PARA GÁS - GLP, PVC, TRANÇADA, DIÂMETRO DE 3/8", COMPRIMENTO DE 1M</t>
  </si>
  <si>
    <t>ORSE 9018</t>
  </si>
  <si>
    <t>SES08023</t>
  </si>
  <si>
    <t>REGULADOR DE GÁS COZINHA, VAZÃO DE 2 KG/H, 2,8 KPA</t>
  </si>
  <si>
    <t>ORSE 10882</t>
  </si>
  <si>
    <t>SES08024</t>
  </si>
  <si>
    <t>JOELHO 90 GRAUS, EM FERRO GALVANIZADO, CONEXÃO ROSQUEADA, DN 40 (1 1/2"), INSTALADO EM RAMAIS E SUB-RAMAIS DE GÁS - FORNECIMENTO E INSTALAÇÃO</t>
  </si>
  <si>
    <t>SINAPI 92674</t>
  </si>
  <si>
    <t>SES08025</t>
  </si>
  <si>
    <t>LUVA DE REDUÇÃO, EM FERRO GALVANIZADO, 1 1/2" X 3/4", CONEXÃO ROSQUEADA, INSTALADO EM RAMAIS E SUB-RAMAIS DE GÁS - FORNECIMENTO E INSTALAÇÃO</t>
  </si>
  <si>
    <t>SINAPI 92930</t>
  </si>
  <si>
    <t>SES08026</t>
  </si>
  <si>
    <t>LUVA DE REDUÇÃO, EM FERRO GALVANIZADO, 1 1/2" X 1/2", CONEXÃO ROSQUEADA, INSTALADO EM RAMAIS E SUB-RAMAIS DE GÁS - FORNECIMENTO E INSTALAÇÃO</t>
  </si>
  <si>
    <t>SES08027</t>
  </si>
  <si>
    <t>REGISTRO DE GAVETA BRUTO, LATÃO, ROSCÁVEL, 1 1/2", INSTALADO EM RAMAIS E SUB-RAMAIS DE GÁS - FORNECIMENTO E INSTALAÇÃO</t>
  </si>
  <si>
    <t>SES08028</t>
  </si>
  <si>
    <t>REGISTRO DE GAVETA BRUTO, LATÃO, ROSCÁVEL, 3/4", INSTALADO EM RAMAIS E SUB-RAMAIS DE GÁS - FORNECIMENTO E INSTALAÇÃO</t>
  </si>
  <si>
    <t>SINAPI 94494</t>
  </si>
  <si>
    <t>SES08029</t>
  </si>
  <si>
    <t>REGISTRO DE GAVETA BRUTO, LATÃO, ROSCÁVEL, 1/2", INSTALADO EM RAMAIS E SUB-RAMAIS DE GÁS - FORNECIMENTO E INSTALAÇÃO</t>
  </si>
  <si>
    <t>SINAPI 89352</t>
  </si>
  <si>
    <t>SES08030</t>
  </si>
  <si>
    <t>GRAMPO U DE 5/8 " N8 EM FERRO GALVANIZADO</t>
  </si>
  <si>
    <t>SINAPI 91179</t>
  </si>
  <si>
    <t>SES08031</t>
  </si>
  <si>
    <t>ABRACADEIRA, GALVANIZADA/ZINCADA, ROSCA SEM FIM, PARAFUSO INOX, , D = 2"</t>
  </si>
  <si>
    <t>SES08032</t>
  </si>
  <si>
    <t>VÁLVULA DE ESFERA BRUTA, BRONZE, ROSCÁVEL, 1/2 - FORNECIMENTO E INSTALAÇÃO</t>
  </si>
  <si>
    <t>SINAPI 95248</t>
  </si>
  <si>
    <t>SES08033</t>
  </si>
  <si>
    <t>FORNECIMENTO E INSTALAÇÃO DE USINA DE ÓXIGENIO</t>
  </si>
  <si>
    <t>SES08034</t>
  </si>
  <si>
    <t>FORNECIMENTO E INSTALAÇÃO DE CENTRAL DE AR MEDICINAL</t>
  </si>
  <si>
    <t>SES08035</t>
  </si>
  <si>
    <t>FORNECIMENTO E INSTALAÇÃO DE CENTRAL DE VÁCUO CLÍNICO</t>
  </si>
  <si>
    <t>SES08036</t>
  </si>
  <si>
    <t>RÉGUA HOSPITALAR (TIPO R1) DE PVC DE SOBREPOR PARA ACABAMENTO DE GASES MEDICINAIS, PONTOS ELÉTRICOS E LÓGICO - FORNECIMENTO E INSTALAÇÃO</t>
  </si>
  <si>
    <t>ORSE 9536</t>
  </si>
  <si>
    <t>SES08037</t>
  </si>
  <si>
    <t>RÉGUA HOSPITALAR (TIPO R2) DE PVC DE SOBREPOR PARA ACABAMENTO DE GASES MEDICINAIS, PONTOS ELÉTRICOS E LÓGICO - FORNECIMENTO E INSTALAÇÃO</t>
  </si>
  <si>
    <t>SES08038</t>
  </si>
  <si>
    <t>RÉGUA HOSPITALAR (TIPO R3) DE PVC DE SOBREPOR PARA ACABAMENTO DE GASES MEDICINAIS, PONTOS ELÉTRICOS E LÓGICO - FORNECIMENTO E INSTALAÇÃO</t>
  </si>
  <si>
    <t>SES08039</t>
  </si>
  <si>
    <t>RÉGUA HOSPITALAR (TIPO R4) DE PVC DE SOBREPOR PARA ACABAMENTO DE GASES MEDICINAIS, PONTOS ELÉTRICOS E LÓGICO - FORNECIMENTO E INSTALAÇÃO</t>
  </si>
  <si>
    <t>SES08040</t>
  </si>
  <si>
    <t>RÉGUA HOSPITALAR (TIPO R5) DE PVC DE SOBREPOR PARA ACABAMENTO DE GASES MEDICINAIS, PONTOS ELÉTRICOS E LÓGICO - FORNECIMENTO E INSTALAÇÃO</t>
  </si>
  <si>
    <t>SES08041</t>
  </si>
  <si>
    <t>RÉGUA HOSPITALAR (TIPO R6) DE PVC DE SOBREPOR PARA ACABAMENTO DE GASES MEDICINAIS, PONTOS ELÉTRICOS E LÓGICO - FORNECIMENTO E INSTALAÇÃO</t>
  </si>
  <si>
    <t>SES08042</t>
  </si>
  <si>
    <t>RÉGUA HOSPITALAR (TIPO R7) DE PVC DE SOBREPOR PARA ACABAMENTO DE GASES MEDICINAIS, PONTOS ELÉTRICOS E LÓGICO - FORNECIMENTO E INSTALAÇÃO</t>
  </si>
  <si>
    <t>SES08043</t>
  </si>
  <si>
    <t>PAINEL DE ALARME ELETRÔNICO, PARA 3 GASES, PARA REDE DE GASES MEDICINAIS  - FORNECIMENTO E INSTALAÇÃO</t>
  </si>
  <si>
    <t>SES08044</t>
  </si>
  <si>
    <t>PAINEL DE ALARME ELETRÔNICO, PARA 4 GASES, PARA REDE DE GASES MEDICINAIS  - FORNECIMENTO E INSTALAÇÃO</t>
  </si>
  <si>
    <t>SES08045</t>
  </si>
  <si>
    <t>PAINEL DE ALARME ELETRÔNICO, PARA 5 GASES, PARA REDE DE GASES MEDICINAIS  - FORNECIMENTO E INSTALAÇÃO</t>
  </si>
  <si>
    <t>SES03053</t>
  </si>
  <si>
    <t>RACK FECHADO 24 U'S, 670mm, PROFUNDIDADE PADRÃO 19"</t>
  </si>
  <si>
    <t>CAERN 1060273</t>
  </si>
  <si>
    <t>SES07039</t>
  </si>
  <si>
    <t>EXTINTOR DE ESPUMA MECANICA 50L</t>
  </si>
  <si>
    <t>ORSE 1502</t>
  </si>
  <si>
    <t>SES07040</t>
  </si>
  <si>
    <t>ORSE 8752</t>
  </si>
  <si>
    <t>SES01111</t>
  </si>
  <si>
    <t>CONCRETAGEM DE RADIER, PISO OU LAJE SOBRE SOLO, FCK 25 MPA, PARA ESPESSURA DE 10 CM - LANÇAMENTO, ADENSAMENTO E ACABAMENTO</t>
  </si>
  <si>
    <t>SINAPI 97094</t>
  </si>
  <si>
    <t>SES01112</t>
  </si>
  <si>
    <t>CONCRETAGEM DE SAPATAS, FCK 25 MPA, COM USO DE BOMBA - LANÇAMENTO, ADENSAMENTO E ACABAMENTO</t>
  </si>
  <si>
    <t>SINAPI 96558</t>
  </si>
  <si>
    <t>SES03054</t>
  </si>
  <si>
    <t>CRUZETA HORIZONTAL 90º P/ELETROCALHA 150X50 MM</t>
  </si>
  <si>
    <t>AGETOP CIVIL 071111</t>
  </si>
  <si>
    <t>SES03055</t>
  </si>
  <si>
    <t>CURVA HORIZONTAL 150 X 100 MM PARA ELETROCALHA METÁLICA, COM ÂNGULO 90°</t>
  </si>
  <si>
    <t>ORSE 11548</t>
  </si>
  <si>
    <t>SES01113</t>
  </si>
  <si>
    <t>FRISO EM PERFIL "U" DE ALUMINIO 1", E = 3/32", COM SELANTE A BASE DE POLIURETANO</t>
  </si>
  <si>
    <t>SUDECAP 14.05.75</t>
  </si>
  <si>
    <t>SES01114</t>
  </si>
  <si>
    <t>CONCRETAGEM DE RADIER, PISO OU LAJE SOBRE SOLO, COM ADITIVO IMPERMEABILIZANTE, FCK 25 MPA - LANÇAMENTO, ADENSAMENTO E ACABAMENTO.</t>
  </si>
  <si>
    <t>ORSE 131</t>
  </si>
  <si>
    <t>SES03056</t>
  </si>
  <si>
    <t>TÊ HORIZONTAL 90° 150X50 MM PERFURADO - FORNECIMENTO E INSTALAÇÃO</t>
  </si>
  <si>
    <t>ORSE 8113</t>
  </si>
  <si>
    <t>SES07041</t>
  </si>
  <si>
    <t>TUBO DE AÇO GALVANIZADO COM COSTURA, CLASSE MÉDIA, CONEXÃO RANHURADA, DN 100 (4"), INSTALADO EM PRUMADAS - FORNECIMENTO E INSTALAÇÃO.</t>
  </si>
  <si>
    <t>SINAPI 92337</t>
  </si>
  <si>
    <t>SES02060</t>
  </si>
  <si>
    <t>ADAPTADOR FERRO GALV. P/CAIXA D'AGUA DE CONCRETO 4""x200mm</t>
  </si>
  <si>
    <t>SBC 52934</t>
  </si>
  <si>
    <t>SES01115</t>
  </si>
  <si>
    <t>VENEZIANA EM ALUMÍNIO COM PROTEÇÃO ANTI-INSETO EM MALHA FIBRA DE VIDRO</t>
  </si>
  <si>
    <t>SINAPI 91341</t>
  </si>
  <si>
    <t>SES01116</t>
  </si>
  <si>
    <t>PORTA CORTA-FOGO DE ABRIR 2 FOLHAS 90X210X4CM - FORNECIMENTO E INSTALAÇÃO</t>
  </si>
  <si>
    <t>SINAPI 90838</t>
  </si>
  <si>
    <t>SES02061</t>
  </si>
  <si>
    <t>GRELHA COM PORTA GRELHA LEVE 15X100 CM COM TELA POLIDA - FORNECIMENTO E INSTALAÇÃO</t>
  </si>
  <si>
    <t>CPOS 49.06.550</t>
  </si>
  <si>
    <t>SES02062</t>
  </si>
  <si>
    <t>GRELHA COM PORTA GRELHA LEVE 20X100 CM COM TELA POLIDA - FORNECIMENTO E INSTALAÇÃO</t>
  </si>
  <si>
    <t>CPOS 49.06.560</t>
  </si>
  <si>
    <t>SES01117</t>
  </si>
  <si>
    <t>TELA MILIMETRICA EM FIBRA DE VIDRO</t>
  </si>
  <si>
    <t>FDE 06.03.040</t>
  </si>
  <si>
    <t>SES03057</t>
  </si>
  <si>
    <t>DISTRIBUIDOR INTERNO ÓPTICO - D.I.O. PARA 6 FIBRAS, PADRÃO 19"</t>
  </si>
  <si>
    <t>SEINFRA C4564</t>
  </si>
  <si>
    <t>SES03058</t>
  </si>
  <si>
    <t>MONTAGEM E INSTALACAO DE CABINE DE MEDIÇÃO E PROTEÇÃO METAL CLAD</t>
  </si>
  <si>
    <t>EMBASA 602004</t>
  </si>
  <si>
    <t>SES01118</t>
  </si>
  <si>
    <t>REVESTIMENTO COM FILETE DE AÇO INOXIDÁVEL, COLADA C/ ADESIVO COMPOUND OU SIMILAR</t>
  </si>
  <si>
    <t>ORSE 1928</t>
  </si>
  <si>
    <t>SES01119</t>
  </si>
  <si>
    <t>FORNECIMENTO/MONTAGEM DE STEEL DECK</t>
  </si>
  <si>
    <t>SBC 170259</t>
  </si>
  <si>
    <t>SES01120</t>
  </si>
  <si>
    <t>CONCRETAGEM DE VIGAS E LAJES, FCK=25 MPA, PARA QUALQUER TIPO DE LAJE COM USO DE BOMBA - LANÇAMENTO, ADENSAMENTO E ACABAMENTO.</t>
  </si>
  <si>
    <t>SINAPI 99439</t>
  </si>
  <si>
    <t>SES01121</t>
  </si>
  <si>
    <t>REBAIXAMENTO DE MEIO FIO DE CONCRETO MOLDADO NO LOCAL</t>
  </si>
  <si>
    <t>SBC 171055</t>
  </si>
  <si>
    <t>PAVI - PAVIMENTAÇÃO</t>
  </si>
  <si>
    <t>SES01122</t>
  </si>
  <si>
    <t>RAMPA PARA PCD EM CIMENTADO ÁSPERO INCLUSIVE LASTRO</t>
  </si>
  <si>
    <t>SBC 171256</t>
  </si>
  <si>
    <t>SES01123</t>
  </si>
  <si>
    <t>RODAPÉ GRANITO BRANCO SIENA H=20cm</t>
  </si>
  <si>
    <t>SBC 130224</t>
  </si>
  <si>
    <t>SES01124</t>
  </si>
  <si>
    <t>MURO COM BLOCO DE CONCRETO ESTRUTURAL E FUNDAÇÃO COM ESTACAS A TRADO, DE ACORDO COM PROJETO ESTRUTURAL, H=3,0M</t>
  </si>
  <si>
    <t xml:space="preserve">PROJETO </t>
  </si>
  <si>
    <t>SES01125</t>
  </si>
  <si>
    <t>SOLEIRA DE GRANITO BRANCO SIENA L= 15CM</t>
  </si>
  <si>
    <t>CAERN 1100097</t>
  </si>
  <si>
    <t>SES01126</t>
  </si>
  <si>
    <t>ARMAÇÃO VERTICAL DE ALVENARIA ESTRUTURAL; DIÂMETRO DE 8,0 MM</t>
  </si>
  <si>
    <t>SINAPI 89996</t>
  </si>
  <si>
    <t>SES01127</t>
  </si>
  <si>
    <t>PLACA PARA SINALIZAÇÃO TÁTIL (INÍCIO OU FINAL) EM BRAILE PARA CORRIMÃO</t>
  </si>
  <si>
    <t>CPOS 30.06.010</t>
  </si>
  <si>
    <t>SES01128</t>
  </si>
  <si>
    <t>FITA ANTIDERRAPANTE, FAIXA COM LARGURA=5CM E ESPESSURA=2MM, APLICAÇÃO EM DEGRAU</t>
  </si>
  <si>
    <t>SIURB 130394</t>
  </si>
  <si>
    <t>SES01129</t>
  </si>
  <si>
    <t>BANCO DE CONCRETO MOLDADO IN LOCO L=50CM E H= 40CM</t>
  </si>
  <si>
    <t>SUDECAP 18.10.06</t>
  </si>
  <si>
    <t>SES01130</t>
  </si>
  <si>
    <t>RODAPÉ DE CERÂMICA ANTIDERRAPANTE COM ARGAMASSA COLANTE H= 15CM</t>
  </si>
  <si>
    <t>AGETOP CIVIL 220312</t>
  </si>
  <si>
    <t>SES01131</t>
  </si>
  <si>
    <t>SINAPI 98673</t>
  </si>
  <si>
    <t>SES01132</t>
  </si>
  <si>
    <t>PISO VINILICO CONDUTIVA IQ TORO COM SUPORTE CURVO, FIO DE COBRE E RODAPÉ - FORNECIDO E INSTALADO</t>
  </si>
  <si>
    <t>SES01133</t>
  </si>
  <si>
    <t>ARREMATE DE TRANSIÇÃO PISO VINILICO - FORNECIDO E INSTALADO</t>
  </si>
  <si>
    <t>SES04025</t>
  </si>
  <si>
    <t>AS BUILT FORMATO A0</t>
  </si>
  <si>
    <t>SIURB 200316</t>
  </si>
  <si>
    <t>SES04018</t>
  </si>
  <si>
    <t>DUTO DE AR DE RETORNO</t>
  </si>
  <si>
    <t>SINAPI 83636 03/2018</t>
  </si>
  <si>
    <t>SES04019</t>
  </si>
  <si>
    <t>DUTOS DE AR DE INSUFLAMENTO COM ISOLAMENTO TÉRMICO</t>
  </si>
  <si>
    <t>SINAPI 83637 12/2017</t>
  </si>
  <si>
    <t>SES04020</t>
  </si>
  <si>
    <t>AR CONDIONADO SPLITÃO 30TR</t>
  </si>
  <si>
    <t>SBC 70379</t>
  </si>
  <si>
    <t>SES04021</t>
  </si>
  <si>
    <t>SBC 70852</t>
  </si>
  <si>
    <t>SES04022</t>
  </si>
  <si>
    <t>DIFUSOR DE AR EM ALUMINIO 4 VIAS 366X366MM</t>
  </si>
  <si>
    <t>SBC 70842</t>
  </si>
  <si>
    <t>SES04023</t>
  </si>
  <si>
    <t>GRELHA DE RETORNO FIXA EM ALUMÍNIO COM ALETAS HORIZONTAIS 300X200MM</t>
  </si>
  <si>
    <t>SBC 70176</t>
  </si>
  <si>
    <t>SES04024</t>
  </si>
  <si>
    <t>FILTRO DE AR A3 (HEPA)</t>
  </si>
  <si>
    <t>SBC 71854</t>
  </si>
  <si>
    <t>SES04026</t>
  </si>
  <si>
    <t>CAIXA PLENUM - FILTRO DE ALTA EFICIÊNCIAE ALTA EFICIÊNCIA</t>
  </si>
  <si>
    <t>SBC 70201</t>
  </si>
  <si>
    <t>SES04027</t>
  </si>
  <si>
    <t>ISOLAÇÃO DE TUBO DE COBRE COM TUBO DE BORRACHA ELASTOMERICA FLEXIVEL, DN 1 5/8"</t>
  </si>
  <si>
    <t>ORSE 11393</t>
  </si>
  <si>
    <t>SES04028</t>
  </si>
  <si>
    <t>ISOLAÇÃO DE TUBO DE COBRE COM TUBO DE BORRACHA ELASTOMERICA FLEXIVEL, DN 7/8"</t>
  </si>
  <si>
    <t>ORSE 11391</t>
  </si>
  <si>
    <t>SES02063</t>
  </si>
  <si>
    <t>TORNEIRA DE PAREDE COM BICA MÓVEL C/ FOTO SENSOR</t>
  </si>
  <si>
    <t>SEINFRA C2503</t>
  </si>
  <si>
    <t>SES04029</t>
  </si>
  <si>
    <t>FILTRO DE AR G3</t>
  </si>
  <si>
    <t>SES04030</t>
  </si>
  <si>
    <t>FILTRO DE AR G4</t>
  </si>
  <si>
    <t>SES04031</t>
  </si>
  <si>
    <t>FILTRO DE AR F7 COM CARVÃO ATIVADO</t>
  </si>
  <si>
    <t>SES04032</t>
  </si>
  <si>
    <t>FILTRO DE AR F8</t>
  </si>
  <si>
    <t>SES03059</t>
  </si>
  <si>
    <t>AR-CONDICIONADO TIPO CHILLER PARA ÁREA DE RESSONANCIA(SALA TÉCNICA, SALA DE COMANDO E SALA DE RESSONANCIA), INCLUINDO REFRIGERAÇÃO DA MAQUINA DE RESSONÂNCIA</t>
  </si>
  <si>
    <t>SES01134</t>
  </si>
  <si>
    <t>PORTA DE ENTRADA EM ALUMINIO, DE CORRER, 2 FOLHAS - 2,30X2,10 - INCL. FERRAGENS E GUARNICOES</t>
  </si>
  <si>
    <t>EMBASA 150325</t>
  </si>
  <si>
    <t>SES01135</t>
  </si>
  <si>
    <t>PORTA DE ENTRADA EM ALUMINIO SUSPENSA, DE CORRER, 1 FOLHA - 0,90X2,10 - INCL. FERRAGENS E GUARNICOES</t>
  </si>
  <si>
    <t>SES01136</t>
  </si>
  <si>
    <t>FITA ADESIVA FOTOLUMINESCENTE 0,03 X 0,20M - FORNECIMENTO E INSTALAÇÃO</t>
  </si>
  <si>
    <t>CPOS 30.04.040</t>
  </si>
  <si>
    <t>SES01137</t>
  </si>
  <si>
    <t>COBERTURA EM PLACA DE POLICARBONATO, E=4MM</t>
  </si>
  <si>
    <t>CAERN 1080078 / SBC 112412</t>
  </si>
  <si>
    <t>SES04035</t>
  </si>
  <si>
    <t>ARGILA EXPANDIDA - FORNECIMENTO E INSTALAÇÃO</t>
  </si>
  <si>
    <t>CPOS 32.06.120</t>
  </si>
  <si>
    <t>SES04036</t>
  </si>
  <si>
    <t>CONJUNTO PARA COLETA SELETIVA COM 04 CESTOS - 60 LTS - FORNECIMENTO E INSTALAÇÃO</t>
  </si>
  <si>
    <t>ORSE 9369</t>
  </si>
  <si>
    <t>SES02064</t>
  </si>
  <si>
    <t>CHUVEIRO E LAVA OLHOS DE EMERGENCIA COM ACABAMENTO EM INOX</t>
  </si>
  <si>
    <t>ORSE 10041</t>
  </si>
  <si>
    <t>SES02065</t>
  </si>
  <si>
    <t>RESERVATÓRIO TIPO TAÇA 60.000 LITROS, FORNECIMENTO, INSTALAÇÃO INCLUSIVE FUNDAÇÃO</t>
  </si>
  <si>
    <t>SES02066</t>
  </si>
  <si>
    <t>CAIXA D´ÁGUA EM POLIETILENO, 20.000 LITROS, COM ACESSÓRIOS</t>
  </si>
  <si>
    <t>SINAPI 88503</t>
  </si>
  <si>
    <t>SES04037</t>
  </si>
  <si>
    <t>DIFUSOR DE AR UNIDIRECIONAL 3030X2360MM PARA SALA DE CIRURGIA</t>
  </si>
  <si>
    <t>SES04038</t>
  </si>
  <si>
    <t>UNIDADE CONDENSADORA DE 5,5HP</t>
  </si>
  <si>
    <t>SBC 70905</t>
  </si>
  <si>
    <t>SES04039</t>
  </si>
  <si>
    <t>UNIDADE CONDENSADORA DE 3,0HP</t>
  </si>
  <si>
    <t>SES04040</t>
  </si>
  <si>
    <t>UNIDADE CONDENSADORA DE 2,5HP</t>
  </si>
  <si>
    <t>SES04041</t>
  </si>
  <si>
    <t>UNIDADE EVAPORADOR A AR 5,0HP</t>
  </si>
  <si>
    <t>SBC 70920</t>
  </si>
  <si>
    <t>SES04042</t>
  </si>
  <si>
    <t>UNIDADE EVAPORADOR A AR 5,5HP</t>
  </si>
  <si>
    <t>SES01098</t>
  </si>
  <si>
    <t>FORNECIMENTO E INSTALAÇÃO DE PELE DE VIDRO 10MM(5+5) INCOLOR, INCLUSIVE ESTRUTURA METÁLICA DE FIXAÇÃO E ACESSÓRIOS, CONFORME PROJETO</t>
  </si>
  <si>
    <t>SES01139</t>
  </si>
  <si>
    <t>FORNECIMENTO E INSTALAÇÃO PELE DE VIDRO EM VIDRO LAMINADO 10MM(5+5) REFLEXIVO, INCLUSIVE ESTRUTURA METÁLICA DE FIXAÇÃO E ACESSÓRIOS, CONFORME PROJETO</t>
  </si>
  <si>
    <t>SES03061</t>
  </si>
  <si>
    <t>BUCHA DE PASSAGEM INTERNA/ EXTERNA - 15KV</t>
  </si>
  <si>
    <t>SIURB 091425</t>
  </si>
  <si>
    <t>SES03062</t>
  </si>
  <si>
    <t>CABO DE COBRE FLEXÍVEL DE 120 MM², ISOLAMENTO 0,6/1KV - ISOLAÇÃO HEPR 90°C</t>
  </si>
  <si>
    <t>CPOS 39.21.120</t>
  </si>
  <si>
    <t>SES03063</t>
  </si>
  <si>
    <t>CABO DE COBRE FLEXÍVEL DE 150 MM², ISOLAMENTO 0,6/1KV - ISOLAÇÃO HEPR 90°C</t>
  </si>
  <si>
    <t>CPOS 39.21.125</t>
  </si>
  <si>
    <t>SES03064</t>
  </si>
  <si>
    <t>CABO DE COBRE FLEXÍVEL DE 185 MM², ISOLAMENTO 0,6/1KV - ISOLAÇÃO HEPR 90°C</t>
  </si>
  <si>
    <t>CPOS 39.21.130</t>
  </si>
  <si>
    <t>SES03065</t>
  </si>
  <si>
    <t>CABO MEDIA TENSAO CU 70MM² 15KV</t>
  </si>
  <si>
    <t>FDE 09.80.025</t>
  </si>
  <si>
    <t>SES03066</t>
  </si>
  <si>
    <t>TRANSFORMADOR TRIFÁSICO 300KVA À SECO 11,4 / 14,4KV - SAÍDA 380/220V - FORNECIMENTO E INSTALAÇÃO</t>
  </si>
  <si>
    <t>SIURB 091541</t>
  </si>
  <si>
    <t>SES03067</t>
  </si>
  <si>
    <t>TRANSFORMADOR TRIFÁSICO 500KVA À SECO 11,4 / 14,4KV - SAÍDA 380/220V. - FORNECIMENTO E INSTALAÇÃO</t>
  </si>
  <si>
    <t>SIURB 091540</t>
  </si>
  <si>
    <t>SES03068</t>
  </si>
  <si>
    <t>TRANSFORMADOR TRIFÁSICO 750KVA À SECO 11,4 / 14,4KV - SAÍDA 380/220V. - FORNECIMENTO E INSTALAÇÃO</t>
  </si>
  <si>
    <t>CPOS 36.09.360</t>
  </si>
  <si>
    <t>SES03069</t>
  </si>
  <si>
    <t>AGETOP CIVIL 071476</t>
  </si>
  <si>
    <t>SES03070</t>
  </si>
  <si>
    <t>CAERN 1060292</t>
  </si>
  <si>
    <t>SES03071</t>
  </si>
  <si>
    <t>CRUZETA DE CONC ARMADO (90X90X2000) 250 DAN</t>
  </si>
  <si>
    <t>SES03072</t>
  </si>
  <si>
    <t>POSTE CONCRETO ARMADO COM 11,00 m ALTURA/600kg, INCLUSIVE FIXAÇÃO COM CAMINHAO GUINDASTE</t>
  </si>
  <si>
    <t>CAERN 106325</t>
  </si>
  <si>
    <t>SES03073</t>
  </si>
  <si>
    <t>TERMINAL MODULAR (MUFLA) UNIPOLAR EXTERNO PARA CABO ATÉ 70 MM²/15 KV</t>
  </si>
  <si>
    <t>CPOS 36.06.060</t>
  </si>
  <si>
    <t>SES03074</t>
  </si>
  <si>
    <t>SINAPI 73780/001</t>
  </si>
  <si>
    <t>SES03075</t>
  </si>
  <si>
    <t>ELETRODUTO DE AÇO GALVANIZADO A FOGO, TIPO SEMI-PESADO/ MÉDIO - 4"</t>
  </si>
  <si>
    <t>SIURB 090229</t>
  </si>
  <si>
    <t>SES03076</t>
  </si>
  <si>
    <t>LUVA EM AÇO GALVANIZADO DIÂMETRO 4" - FORNECIMENTO E INSTALAÇÃO</t>
  </si>
  <si>
    <t>AGETOP CIVIL 071708</t>
  </si>
  <si>
    <t>SES03077</t>
  </si>
  <si>
    <t>CURVA DE 90 GRAUS AÇO GALVANIZADO DIÂMETRO 4"</t>
  </si>
  <si>
    <t>AGETOP CIVIL 071158</t>
  </si>
  <si>
    <t>SES03078</t>
  </si>
  <si>
    <t>ARAME DE AÇO GALVANIZADO No. 12 BWG</t>
  </si>
  <si>
    <t>SES03079</t>
  </si>
  <si>
    <t>PARAFUSO DE FENDA EM AÇO INOX COM PORCA E ARRUELA DE ¼</t>
  </si>
  <si>
    <t>SETOP SPDA-PAR-005</t>
  </si>
  <si>
    <t>SES03080</t>
  </si>
  <si>
    <t>ORSE 9379</t>
  </si>
  <si>
    <t>SES03081</t>
  </si>
  <si>
    <t>SOLDA EXOTÉRMICA CARTUCHO N° 115</t>
  </si>
  <si>
    <t>SETOP SPDA-SOL-030</t>
  </si>
  <si>
    <t>SES03082</t>
  </si>
  <si>
    <t>CAIXA DE EQUALIZACAO 20X20CM C/9TERMINAIS BARR.</t>
  </si>
  <si>
    <t>SUDECAP 11.92.17</t>
  </si>
  <si>
    <t>SES03083</t>
  </si>
  <si>
    <t>GRUPO GERADOR TRIFÁSICO 300KVA À SECO 11,4 / 14,4KV - SAÍDA 380/220V. - COM QUADRO AUTOMÁTICO</t>
  </si>
  <si>
    <t>SEINFRA C3666</t>
  </si>
  <si>
    <t>SES03084</t>
  </si>
  <si>
    <t>GRUPO GERADOR TRIFÁSICO 500KVA À SECO 11,4 / 14,4KV - SAÍDA 380/220V. - COM QUADRO AUTOMÁTICO</t>
  </si>
  <si>
    <t>SEINFRA C4061</t>
  </si>
  <si>
    <t>SES03085</t>
  </si>
  <si>
    <t>GRUPO GERADOR TRIFÁSICO 750KVA À SECO 11,4 / 14,4KV - SAÍDA 380/220V. - COM QUADRO AUTOMÁTICO</t>
  </si>
  <si>
    <t>SEINFRA C4062</t>
  </si>
  <si>
    <t>SES07043</t>
  </si>
  <si>
    <t>DETECTOR ÓPTICO DE FUMAÇA ENDEREÇÁVEL - FORNECIMENTO E INSTALAÇÃO</t>
  </si>
  <si>
    <t>CPOS 50.05.430</t>
  </si>
  <si>
    <t>SES07044</t>
  </si>
  <si>
    <t>CENTRAL DE ALARME DE INCÊNDIO ENDEREÇÁVEL 250 C/ BATERIA - FORNECIMENTO E INSTALAÇÃO</t>
  </si>
  <si>
    <t>ORSE 11820</t>
  </si>
  <si>
    <t>SES07045</t>
  </si>
  <si>
    <t>CPOS 10.90.86</t>
  </si>
  <si>
    <t>SES03086</t>
  </si>
  <si>
    <t>ORSE 8936</t>
  </si>
  <si>
    <t>SES03087</t>
  </si>
  <si>
    <t>CURVA DE INVERSÃO 90° PERFURADA T. U 150X50MM - FORNECIMENTO E INSTALAÇÃO</t>
  </si>
  <si>
    <t>ORSE 4535</t>
  </si>
  <si>
    <t>SES03088</t>
  </si>
  <si>
    <t>ELETROCALHA 100X50X3000MM PERFURADA TIPO U - FORNECIMENTO E INSTALAÇÃO</t>
  </si>
  <si>
    <t>ORSE 762</t>
  </si>
  <si>
    <t>SES03089</t>
  </si>
  <si>
    <t>ELETROCALHA 200X50X3000MM PERFURADA TIPO U - FORNECIMENTO E INSTALAÇÃO</t>
  </si>
  <si>
    <t>ORSE 3400</t>
  </si>
  <si>
    <t>SES03090</t>
  </si>
  <si>
    <t>PARAFUSO CABEÇA SEXTAVADA 1/4" X 1" (FORNECIMENTO E COLOCAÇÃO)</t>
  </si>
  <si>
    <t>ORSE 9831</t>
  </si>
  <si>
    <t>SES03091</t>
  </si>
  <si>
    <t>PORCA SEXTAVADA ZINCADA 1/4" (FORNECIMENTO E COLOCAÇÃO)</t>
  </si>
  <si>
    <t>ORSE 9832</t>
  </si>
  <si>
    <t>SES03092</t>
  </si>
  <si>
    <t>FORMA PARA SOLDA EXOTERMICA 5/8 - FORNECIMENTO E INSTALAÇÃO</t>
  </si>
  <si>
    <t>SUDECAP 11.92.04</t>
  </si>
  <si>
    <t>SES03093</t>
  </si>
  <si>
    <t>MASSA PARA CALAFETAR JUNTAS</t>
  </si>
  <si>
    <t>SBC 070057</t>
  </si>
  <si>
    <t>SES03094</t>
  </si>
  <si>
    <t>SAÍDA LATERAL SIMPLES, DIÂMETRO DE 3/4”</t>
  </si>
  <si>
    <t>CPOS 38.07.130</t>
  </si>
  <si>
    <t>SES03095</t>
  </si>
  <si>
    <t>CPOS 42.05.440</t>
  </si>
  <si>
    <t>SES04043</t>
  </si>
  <si>
    <t>PEDRA DOLOMITA SEIXO ROLADO N°04</t>
  </si>
  <si>
    <t>SBC 201012</t>
  </si>
  <si>
    <t>SES04044</t>
  </si>
  <si>
    <t>CASCA DE PINUS ROLADA POLIDA</t>
  </si>
  <si>
    <t>SES03096</t>
  </si>
  <si>
    <t>CABINE SECUNDÁRIA COM ISOLAÇAO MISTA (SF6AR) 15KV - 630A - 20KA, INCLUSO 1 CUBÍCULO DE ENTRADA, 2 CUBÍCULO DE SECCIONAMENTO, 1 CUBÍCULO DE PROTEÇÃO E 1 CUBÍCULO DE TRANSIÇÃO - FORNECIMENTO E INSTALAÇÃO</t>
  </si>
  <si>
    <t>SERT - SERVIÇOS TÉCNICOS</t>
  </si>
  <si>
    <t>SES03097</t>
  </si>
  <si>
    <t>CABINE SECUNDÁRIA COM ISOLAÇAO MISTA (SF6AR) 15KV - 630A - 20KA, INCLUSO 1 CUBÍCULO DE ENTRADA, 3 CUBÍCULO DE SECCIONAMENTO, 1 CUBÍCULO DE PROTEÇÃO E 1 CUBÍCULO DE TRANSIÇÃO - FORNECIMENTO E INSTALAÇÃO</t>
  </si>
  <si>
    <t>SES03098</t>
  </si>
  <si>
    <t>GRAMPO DE ANCORAGEM POLIMÉRICO</t>
  </si>
  <si>
    <t>AGETOP CIVIL 071365</t>
  </si>
  <si>
    <t>SES03099</t>
  </si>
  <si>
    <t>PARAFUSO MAQUINA M16 X 250MM</t>
  </si>
  <si>
    <t>CAERN 1060422</t>
  </si>
  <si>
    <t>SES07009</t>
  </si>
  <si>
    <t>PINTURA INTUMESCENTE 60 MIN PARA PROTEÇÃO PASSIVA CONTRA INCÊNDIO, INCLUSO PRIMER EPOXI MASTIC POLIAMIDA E PINTURA TOP COAT</t>
  </si>
  <si>
    <t>FDE 16.48.035</t>
  </si>
  <si>
    <t>SES01140</t>
  </si>
  <si>
    <t>PORTA DE GIRO EM AÇO INOX ESCOVADO DE 2 FOLHAS - VIDRO LAMINADO 4+4mm - INCOLOR - FORNECIMENTO E ISTALAÇÃO</t>
  </si>
  <si>
    <t>SES03117</t>
  </si>
  <si>
    <t>SISTEMAS IT-MÉDICO DSI/DST</t>
  </si>
  <si>
    <t>SES03118</t>
  </si>
  <si>
    <t>QUADRO COM BARRAMENTO TRIFÁSICO PARA DISJUNTOR DE ENTRADA 300A, INCLUINDO FIXAÇÃO, PLACA DE ACRÍLICO SEM BARRAMENTOS SECUNDÁRIOS E SEM DISJUNTOR DE ENTRADA - FORNECIMENTO E INSTALAÇÃO</t>
  </si>
  <si>
    <t>ORSE 10355</t>
  </si>
  <si>
    <t>SES03119</t>
  </si>
  <si>
    <t>QUADRO COM BARRAMENTO TRIFÁSICO PARA DISJUNTOR DE ENTRADA 400A, INCLUINDO FIXAÇÃO, PLACA DE ACRÍLICO SEM BARRAMENTOS SECUNDÁRIOS E SEM DISJUNTOR DE ENTRADA - FORNECIMENTO E INSTALAÇÃO</t>
  </si>
  <si>
    <t>SES03120</t>
  </si>
  <si>
    <t>DISJUNTOR TERMOMAGNETICO TRIPOLAR EM CAIXA MOLDADA 800A 600V, FORNECIMENTO E INSTALACAO</t>
  </si>
  <si>
    <t>SINAPI 74130/009</t>
  </si>
  <si>
    <t>SES01141</t>
  </si>
  <si>
    <t>PISO EM GRANITO BASALTO POLIDO</t>
  </si>
  <si>
    <t>SES01142</t>
  </si>
  <si>
    <t>RODAPÉ EM GRANITO BASALTO POLIDO H=20CM COM ACABAMENTO RETO</t>
  </si>
  <si>
    <t>SINAPI 98685</t>
  </si>
  <si>
    <t>SES01143</t>
  </si>
  <si>
    <t>PISO EM GRANITO BRANCO CEARÁ ACABAMENTO POLIDO</t>
  </si>
  <si>
    <t>SES01144</t>
  </si>
  <si>
    <t>RODAPÉ EM GRANITO BRANCO CEARÁ H=20CM COM ACABAMENTO RETO</t>
  </si>
  <si>
    <t>SES01145</t>
  </si>
  <si>
    <t>SOLEIRA EM GRANITO CEARA, LARGURA 15 CM, ESPESSURA 2,0 CM</t>
  </si>
  <si>
    <t>SINAPI 98689</t>
  </si>
  <si>
    <t>SES01146</t>
  </si>
  <si>
    <t>REVESTIMENTO CERÂMICO PARA PISO, 20 X 100 CM, PORCELANATO, APLICADO COM ARGAMASSA INDUSTRIALIZADA AC-III, REJUNTADO, EXCLUSIVE REGULARIZAÇÃO DE BASE.</t>
  </si>
  <si>
    <t>ORSE 9611</t>
  </si>
  <si>
    <t>SES04045</t>
  </si>
  <si>
    <t>FORNECIMENTO E INSTALAÇÃO DE PLACA DE PORTA, EM PVC, COM ESCRITA EM BRAILE, DIMENSÕES 30X10CM</t>
  </si>
  <si>
    <t xml:space="preserve">SUDECAP 10.90.09 </t>
  </si>
  <si>
    <t>SES01147</t>
  </si>
  <si>
    <t>CONCRETO USINADO BOMBEAVEL, CLASSE DE RESISTENCIA C25, COM BRITA 0 E 1, SLUMP = 100 +/- 20 MM, BOMBEADO, LANÇADO E ADENSADO EM ESTRUTURA.</t>
  </si>
  <si>
    <t>ORSE 98</t>
  </si>
  <si>
    <t>SES01138</t>
  </si>
  <si>
    <t>SES02059</t>
  </si>
  <si>
    <t>VASO SANITARIO SIFONADO CONVENCIONAL PARA PCD COM FURO FRONTAL COM LOUÇA BRANCA COM ASSENTO E CAIXA ACOPLADA, INCLUSO CONJUNTO DE LIGAÇÃO PARA BACIA SANITÁRIA AJUSTÁVEL - FORNECIMENTO E INSTALAÇÃO. AF_10/2016</t>
  </si>
  <si>
    <t>SINAPI 95472</t>
  </si>
  <si>
    <t>SES03049</t>
  </si>
  <si>
    <t>CORDOALHA DE COBRE NU 35 MM², ENTERRADA, SEM ISOLADOR</t>
  </si>
  <si>
    <t>SINAPI 96977</t>
  </si>
  <si>
    <t>SES04033</t>
  </si>
  <si>
    <t>PLANTIO DE JERIVA COM ALTURA DE MUDA IGUAL A 0,50 M</t>
  </si>
  <si>
    <t>SINAPI 98516</t>
  </si>
  <si>
    <t>SES04034</t>
  </si>
  <si>
    <t xml:space="preserve"> PLANTIO DE MUDA DE DRACENA COM ALTURA DE 60CM</t>
  </si>
  <si>
    <t>SES04017</t>
  </si>
  <si>
    <t>PALMEIRA CICA M - FORNECIMENTO E PLANTIO</t>
  </si>
  <si>
    <t>ORSE 9880</t>
  </si>
  <si>
    <t>SES07046</t>
  </si>
  <si>
    <t>SETOP INC-ACI-005</t>
  </si>
  <si>
    <t>SES03060</t>
  </si>
  <si>
    <t>REFLETOR HOLOFOTE LED 150W - FORNECIMENTO E INSTALAÇÃO</t>
  </si>
  <si>
    <t>ORSE 8739</t>
  </si>
  <si>
    <t>SES07047</t>
  </si>
  <si>
    <t>FORNECIMENTO E MONTAGEM DE CURVA 90º FERRO GALVANIZADO MACHO/FÊMEA DN 2 1/2"</t>
  </si>
  <si>
    <t>ORSE 5096</t>
  </si>
  <si>
    <t>SES01148</t>
  </si>
  <si>
    <t>RODAPÉ EM PORCELANATO DE 10CM DE ALTURA DE DIMENSÕES 60X60CM</t>
  </si>
  <si>
    <t>SES01149</t>
  </si>
  <si>
    <t>RUFO EXTERNO/INTERNO EM CHAPA DE AÇO GALVANIZADO NÚMERO 26, CORTE DE 50 CM, INCLUSO IÇAMENTO</t>
  </si>
  <si>
    <t>SINAPI 100327</t>
  </si>
  <si>
    <t>SES01150</t>
  </si>
  <si>
    <t>CAIXILHO FIXO, DE ALUMINIO, COM VIDRO</t>
  </si>
  <si>
    <t>SINAPI 85010</t>
  </si>
  <si>
    <t>SES01152</t>
  </si>
  <si>
    <t>CAIACAO INT OU EXT SOBRE REVESTIMENTO LISO C/ADOCAO DE FIXADOR COM DUAS DEMAOS</t>
  </si>
  <si>
    <t>AGETOP CIVIL 260202</t>
  </si>
  <si>
    <t>SES01151</t>
  </si>
  <si>
    <t>DESMONTAGEM E REMOCAO DE DIVISORIAS DE MARMORE OU GRANITO</t>
  </si>
  <si>
    <t>SINAPI 85377</t>
  </si>
  <si>
    <t>SES01153</t>
  </si>
  <si>
    <t>RETIRADA DE CAIXA PARA AR CONDICIONADO</t>
  </si>
  <si>
    <t>CAERN 1200053</t>
  </si>
  <si>
    <t>SES01154</t>
  </si>
  <si>
    <t>ISOLAMENTO TÉRMICO P/ PAREDES E TETOS DE CÂMARAS FRIGORÍFICAS C/I PAINEIS DE POLIURETANO TIPO R1 REVESTIDOS C/ CHAPAS DE AÇO PINTADAS EM AMBAS AS FACES C/ PRIMER EPOXI E POLIESTER, ESPESSURA = 70MM</t>
  </si>
  <si>
    <t>SES04046</t>
  </si>
  <si>
    <t>TUBO DE COBRE 3/4" COM ISOLAÇÃO TÉRMICA PARA LINHA DE LIQUIDO</t>
  </si>
  <si>
    <t>SES04047</t>
  </si>
  <si>
    <t>TUBO DE COBRE 3/8" COM ISOLAÇÃO TÉRMICA PARA LINHA DE SUCÇÃO</t>
  </si>
  <si>
    <t>ORSE 11392</t>
  </si>
  <si>
    <t>SES01155</t>
  </si>
  <si>
    <t>SES01156</t>
  </si>
  <si>
    <t>ACABAMENTOS PARA FORRO EM GESSO (TÁBICA METÁLICA)</t>
  </si>
  <si>
    <t>SINAPI 96121</t>
  </si>
  <si>
    <t>SES01157</t>
  </si>
  <si>
    <t>PREPARO DE SUPERFÍCIE COM LIXAMENTO DE PAREDES E TETOS</t>
  </si>
  <si>
    <t>ORSE 2344</t>
  </si>
  <si>
    <t>SES04048</t>
  </si>
  <si>
    <t>FORNECIMENTO E INSTALAÇÃO DE KIT CONTENDO 3 MASTROS P/ BANDEIRA EM TUBO DE AÇO GALVANIZADO 7,00M E ALTURA LIVRE 6,00M</t>
  </si>
  <si>
    <t>SEINFRA C0864</t>
  </si>
  <si>
    <t>SES04049</t>
  </si>
  <si>
    <t>SINAPI 84122</t>
  </si>
  <si>
    <t>SES01158</t>
  </si>
  <si>
    <t>REGULARIZAÇÃO E COMPACTAÇÃO DE TERRENO MANUAL, COM SOQUETE</t>
  </si>
  <si>
    <t>SETOP-MG / TER-REG-005</t>
  </si>
  <si>
    <t>MOVT - MOVIMENTO DE TERRA</t>
  </si>
  <si>
    <t>SES01159</t>
  </si>
  <si>
    <t>PORTAO EM TELA ARAME GALVANIZADO N.12 MALHA 2" E MOLDURA EM TUBOS DE ACO COM DUAS FOLHAS DE ABRIR, INCLUSO FERRAGENS</t>
  </si>
  <si>
    <t>SINAPI 74238/002</t>
  </si>
  <si>
    <t>SES02067</t>
  </si>
  <si>
    <t>BUCHA DE REDUÇÃO, PVC, SOLDÁVEL, DN 32MM X 25MM, INSTALADO EM RAMAL OU SUB-RAMAL DE ÁGUA - FORNECIMENTO E INSTALAÇÃO</t>
  </si>
  <si>
    <t>SINAPI 90375</t>
  </si>
  <si>
    <t>SES02068</t>
  </si>
  <si>
    <t>CAIXA D´ÁGUA EM POLIETILENO, 2000 LITROS, COM ACESSÓRIOS</t>
  </si>
  <si>
    <t>SES04050</t>
  </si>
  <si>
    <t>AR CONDIONADO SPLITÃO 20TR</t>
  </si>
  <si>
    <t>SBC 70477</t>
  </si>
  <si>
    <t>SES01160</t>
  </si>
  <si>
    <t>ARMACAO EM TELA DE ACO SOLDADA NERVURADA Q-92, ACO CA-60, 4,2MM, MALHA 15X15CM</t>
  </si>
  <si>
    <t>SES02069</t>
  </si>
  <si>
    <t>MURO DE ARRIMO DE ALVENARIA DE TIJOLOS</t>
  </si>
  <si>
    <t>SINAPI 73844/002</t>
  </si>
  <si>
    <t>SES01161</t>
  </si>
  <si>
    <t>FORNECIMENTO/INSTALACAO LONA PLASTICA PRETA, PARA IMPERMEABILIZACAO, ESPESSURA 150 MICRAS.</t>
  </si>
  <si>
    <t>SINAPI 68053</t>
  </si>
  <si>
    <t>SES03121</t>
  </si>
  <si>
    <t>DISJUNTOR TRIPOLAR 80A, ICC 25KA, CAIXA MOLDADA - FORNECIMENTO E INSTALAÇÃO</t>
  </si>
  <si>
    <t>SINAPI 74130/006</t>
  </si>
  <si>
    <t>SES03122</t>
  </si>
  <si>
    <t>DISJUNTOR TRIPOLAR 100A, ICC 25KA, CAIXA MOLDADA - FORNECIMENTO E INSTALAÇÃO</t>
  </si>
  <si>
    <t>UM</t>
  </si>
  <si>
    <t>SES01162</t>
  </si>
  <si>
    <t>CONCRETAGEM DE VIGAS E LAJES, FCK=30 MPA, PARA LAJES MACIÇAS OU NERVURADAS COM USO DE BOMBA EM EDIFICAÇÃO - LANÇAMENTO, ADENSAMENTO E ACABAMENTO</t>
  </si>
  <si>
    <t>SES01163</t>
  </si>
  <si>
    <t>PAREDE EM PLACAS DE GESSO ACARTONADO RESISTENTE A UMIDADE (RU), COM DUAS FACES SIMPLES E ESTRUTURA METÁLICA COM GUIAS DUPLAS</t>
  </si>
  <si>
    <t>SINAPI 96361</t>
  </si>
  <si>
    <t>SES01164</t>
  </si>
  <si>
    <t>REGULARIZAÇÃO SARRAFEADA DE BASE PARA REVESTIMENTO DE PISO COM ARGAMASSA DE CIMENTO E AREIA SEM PENEIRAR ESPESSURA: 3 CM / TRAÇO: 1:3</t>
  </si>
  <si>
    <t>PINI 22.014.000007.SER</t>
  </si>
  <si>
    <t>SES01165</t>
  </si>
  <si>
    <t>GUARNICAO/MOLDURA DE ACABAMENTO PARA ESQUADRIA DE ALUMINIO ANODIZADO NATURAL, PARA 1 FACE PARA PROTECAO ARESTA</t>
  </si>
  <si>
    <t>SBC 112229</t>
  </si>
  <si>
    <t>SES01166</t>
  </si>
  <si>
    <t>JANELA BASCULANTE EM ALUMINIO</t>
  </si>
  <si>
    <t>SBC 112220</t>
  </si>
  <si>
    <t>SES02070</t>
  </si>
  <si>
    <t>SEINFRA C4069</t>
  </si>
  <si>
    <t>SES02071</t>
  </si>
  <si>
    <t>DIVISÓRIAS DE GRANITO, E = 3 CM, INCLUINDO ELEMENTOS DE FIXAÇÃO</t>
  </si>
  <si>
    <t>CAEMA 150167</t>
  </si>
  <si>
    <t>SES01167</t>
  </si>
  <si>
    <t>SOLEIRA E PEITORIL EM GRANITO (BRANCO DALLAS) C/ REBAIXO E=3CM</t>
  </si>
  <si>
    <t>SEDOP 120733</t>
  </si>
  <si>
    <t>SES01168</t>
  </si>
  <si>
    <t>IOPES-ES 071106</t>
  </si>
  <si>
    <t>SES01169</t>
  </si>
  <si>
    <t>PORTA DE ABRIR EM GRADIL COM BARRA CHATA 3 CM X 1/4", INCLUSIVE REQUADRO, FERROLHO E DOBRADIÇAS E FECHADURA</t>
  </si>
  <si>
    <t>ORSE 12104</t>
  </si>
  <si>
    <t>SES01170</t>
  </si>
  <si>
    <t>ARMAÇÃO DE CINTA DE ALVENARIA ESTRUTURAL; DIÂMETRO DE 8,0 MM</t>
  </si>
  <si>
    <t>SINAPI 89998</t>
  </si>
  <si>
    <t>SES01171</t>
  </si>
  <si>
    <t>ESTACA BROCA DE CONCRETO, DIÃMETRO DE 25 CM, PROFUNDIDADE DE ATÉ 3 M, ESCAVAÇÃO MANUAL COM TRADO CONCHA, NÃO ARMADA</t>
  </si>
  <si>
    <t>SINAPI 98229</t>
  </si>
  <si>
    <t>SES03125</t>
  </si>
  <si>
    <t>PONTO DE ILUMINAÇÃO PÚBLICA COM 2 LUMINÁRIAS LED 100W EM POSTE DE 7 METROS</t>
  </si>
  <si>
    <t xml:space="preserve">REF: CADERNO DE COMPOSIÇÕES SINAPI
</t>
  </si>
  <si>
    <t>SES03126</t>
  </si>
  <si>
    <t>CAIXA RETANGULAR 4" X 2" ALTA (2,00 M DO PISO), PVC, COM TAMPA CEGA, INSTALADA EM PAREDE - FORNECIMENTO E INSTALAÇÃO</t>
  </si>
  <si>
    <t>SES01172</t>
  </si>
  <si>
    <t>PORTA DE MADEIRA COMPENSADA LISA PARA PINTURA, 180X210X3,5CM, 2 FOLHAS, INCLUSO ADUELA 2A, ALIZAR 2A E DOBRADIÇAS.</t>
  </si>
  <si>
    <t>SINAPI 100700</t>
  </si>
  <si>
    <t>SES01173</t>
  </si>
  <si>
    <t>PORTA EM ALUMÍNIO DE ABRIR TIPO VENEZIANA 2 FOLHAS DE ABRIR COM GUARNIÇÃO, FIXAÇÃO COM PARAFUSOS - FORNECIMENTO E INSTALAÇÃO.</t>
  </si>
  <si>
    <t>SES01174</t>
  </si>
  <si>
    <t>SES01175</t>
  </si>
  <si>
    <t>PINTURA DE LOGOTIPOS COM TINTA À ÓLEO</t>
  </si>
  <si>
    <t>SEINFRA C4714</t>
  </si>
  <si>
    <t>SES01176</t>
  </si>
  <si>
    <t>DEMOLIÇÃO MANUAL DE PAINÉIS DIVISÓRIAS, INCLUSIVE MONTANTES METÁLICOS</t>
  </si>
  <si>
    <t>CPOS 03.08.200</t>
  </si>
  <si>
    <t>SES01177</t>
  </si>
  <si>
    <t>DEMOLIÇÃO DE DIVISÓRIA DE GRANITO</t>
  </si>
  <si>
    <t>IOPES 010286</t>
  </si>
  <si>
    <t>SES03129</t>
  </si>
  <si>
    <t>LUMINARIA LED SLIM 36W 6000K 120CM - FORNECIMENTO E INSTALAÇÃO</t>
  </si>
  <si>
    <t xml:space="preserve">CPOS 41.31.040
</t>
  </si>
  <si>
    <t>SES03130</t>
  </si>
  <si>
    <t>QUADRO EM CHAPA DE AÇO COM PINTURA ELETROSTÁTICA NA COR CINZA MED. 1200X800X350MM</t>
  </si>
  <si>
    <t xml:space="preserve">ORSE 9155
</t>
  </si>
  <si>
    <t>SES03131</t>
  </si>
  <si>
    <t xml:space="preserve">ORSE 9477
</t>
  </si>
  <si>
    <t>SES03132</t>
  </si>
  <si>
    <t>PORCA, BUCHA E ARRUELA METALICA DIAM. 1/2"</t>
  </si>
  <si>
    <t xml:space="preserve">AGETOP 070420
</t>
  </si>
  <si>
    <t>SES03133</t>
  </si>
  <si>
    <t>PORCA, BUCHA E ARRUELA METALICA DIAM. 1"</t>
  </si>
  <si>
    <t>SES03134</t>
  </si>
  <si>
    <t>CURVA HORIZONTAL 90º PARA ELETROCALHA METÁLICA, 200X100MM</t>
  </si>
  <si>
    <t xml:space="preserve">IOPES 150875
</t>
  </si>
  <si>
    <t>SES03135</t>
  </si>
  <si>
    <t>FORNECIMENTO E INSTALAÇÃO DE ELETROCALHA PERFURADA 200 X 100 X 3000 MM</t>
  </si>
  <si>
    <t xml:space="preserve">ORSE 763
</t>
  </si>
  <si>
    <t>SES01178</t>
  </si>
  <si>
    <t>SINAPI 97095</t>
  </si>
  <si>
    <t>SES01179</t>
  </si>
  <si>
    <t>ARMAÇÃO EM TELA DE AÇO SOLDADA NERVURADA Q-196, ACO CA-60, 5,0 MM, MALHA 10X10CM</t>
  </si>
  <si>
    <t>SINAPI 85662</t>
  </si>
  <si>
    <t>SES01180</t>
  </si>
  <si>
    <t>ARMAÇÃO DE CINTA DE ALVENARIA ESTRUTURAL; DIÂMETRO DE 6,3 MM</t>
  </si>
  <si>
    <t>SES01181</t>
  </si>
  <si>
    <t>ARMAÇÃO EM TELA DE AÇO SOLDADA NERVURADA Q-138, ACO CA-60, 4,2 MM, MALHA 10X10CM</t>
  </si>
  <si>
    <t>SES03136</t>
  </si>
  <si>
    <t>TÊ HORIZONTAL 90º PARA ELETROCALHA METÁLICA 200X100MM</t>
  </si>
  <si>
    <t xml:space="preserve">IOPES 150870
</t>
  </si>
  <si>
    <t>SES03137</t>
  </si>
  <si>
    <t>ELETRODUTO FLEXÍVEL CORRUGADO REFORÇADO, PVC, DN 50 MM (1.1/2"), PARA CIRCUITOS TERMINAIS, INSTALADO EM FORRO - FORNECIMENTO E INSTALAÇÃO. AF_12/2015</t>
  </si>
  <si>
    <t xml:space="preserve">SINAPI 91837
</t>
  </si>
  <si>
    <t>SES03138</t>
  </si>
  <si>
    <t>ELETRODUTO FLEXÍVEL CORRUGADO REFORÇADO, PVC, DN 50 MM (1.1/2"), PARA CIRCUITOS TERMINAIS, INSTALADO EM PAREDE - FORNECIMENTO E INSTALAÇÃO. AF_12/2015</t>
  </si>
  <si>
    <t xml:space="preserve">SINAPI 91857
</t>
  </si>
  <si>
    <t>SES03139</t>
  </si>
  <si>
    <t>ELETRODUTO FLEXÍVEL CORRUGADO REFORÇADO, PVC, DN 50 MM (1.1/2"), PARA CIRCUITOS TERMINAIS, INSTALADO EM LAJE - FORNECIMENTO E INSTALAÇÃO. AF_12/2015</t>
  </si>
  <si>
    <t xml:space="preserve">SINAPI 91847
</t>
  </si>
  <si>
    <t>SES01182</t>
  </si>
  <si>
    <t>ARMAÇÃO EM TELA DE AÇO SOLDADA NERVURADA Q-159, ACO CA-60, 4,5 MM, MALHA 10X10CM</t>
  </si>
  <si>
    <t xml:space="preserve">SINAPI 85662
</t>
  </si>
  <si>
    <t>SES02072</t>
  </si>
  <si>
    <t>TANQUE EM MÁRMORE SINTÉTICO COM 2 BOJOS, INCLUSIVE VÁLVULA E SIFÃO EM PVC</t>
  </si>
  <si>
    <t>IOPES 170546</t>
  </si>
  <si>
    <t>SES02073</t>
  </si>
  <si>
    <t>BOCAL PVC, PARA CALHA PLUVIAL, DIAMETRO DA SAIDA 100 MM, PARA DRENAGEM PREDIAL</t>
  </si>
  <si>
    <t>ORSE 7854</t>
  </si>
  <si>
    <t>SES02074</t>
  </si>
  <si>
    <t>LAVATÓRIO LOUÇA BRANCA SUSPENSO, 29,5 X 39CM OU EQUIVALENTE, PADRÃO POPULAR, INCLUSO SIFÃO FLEXÍVEL EM PVC, VÁLVULA E ENGATE FLEXÍVEL 30CM EM PLÁSTICO E TORNEIRA DE PRESSÃO CROMADA DE MESA, PARA LAVATÓRIO PCD, COM ALAVANCA DE ACIONAMENTO - FORNECIMENTO E INSTALAÇÃO.</t>
  </si>
  <si>
    <t>SINAPI 86943</t>
  </si>
  <si>
    <t>SES02075</t>
  </si>
  <si>
    <t>TE, PVC, SERIE NORMAL, ESGOTO PREDIAL, DN 75 X 50 MM, JUNTA ELÁSTICA, FORNECIDO E INSTALADO EM RAMAL DE DESCARGA OU RAMAL DE ESGOTO SANITÁRIO</t>
  </si>
  <si>
    <t>ORSE 1661</t>
  </si>
  <si>
    <t>SES02076</t>
  </si>
  <si>
    <t>RALO SEMIESFERICO TIPO ABACAXI D= 100MM</t>
  </si>
  <si>
    <t>SUDECAP 10.35.74</t>
  </si>
  <si>
    <t>SES03140</t>
  </si>
  <si>
    <t>CAIXA DISTRIBUIÇÃO TELEFÔNICA DE EMBUTIR 80X80X12 CM</t>
  </si>
  <si>
    <t xml:space="preserve">AGETOP CIVIL 070672
</t>
  </si>
  <si>
    <t>SES03141</t>
  </si>
  <si>
    <t>DISPOSITIVO DIFERENCIAL RESIDUAL DE 25 A X 30 MA - 4 POLOS</t>
  </si>
  <si>
    <t xml:space="preserve">CPOS 37.17.074
</t>
  </si>
  <si>
    <t>SES03142</t>
  </si>
  <si>
    <t>DISPOSITIVO DIFERENCIAL RESIDUAL DE 40 A X 30 MA - 4 POLOS</t>
  </si>
  <si>
    <t xml:space="preserve">CPOS 37.17.080
</t>
  </si>
  <si>
    <t>SES03143</t>
  </si>
  <si>
    <t>DISPOSITIVO DIFERENCIAL RESIDUAL DE 80 A X 30 MA - 4 POLOS</t>
  </si>
  <si>
    <t xml:space="preserve">POS 37.17.100
</t>
  </si>
  <si>
    <t>SES03144</t>
  </si>
  <si>
    <t>DISPOSITIVO DIFERENCIAL RESIDUAL DE 100 A X 30 MA - 4 POLOS</t>
  </si>
  <si>
    <t xml:space="preserve">CPOS 37.17.110
</t>
  </si>
  <si>
    <t>SES03145</t>
  </si>
  <si>
    <t>CAIXA DE PASSAGEM EM CHAPA METÁLICA COM TAMPA PARAFUSADA - 30X30X10CM</t>
  </si>
  <si>
    <t xml:space="preserve">SIURB 090541
</t>
  </si>
  <si>
    <t>SES02077</t>
  </si>
  <si>
    <t>CURVA 45° LONGA EM PVC RÍGIDO SOLDÁVEL, DIÂM = 100MM, PARA REDE DE DRENAGEM</t>
  </si>
  <si>
    <t>ORSE 1545</t>
  </si>
  <si>
    <t>SES02078</t>
  </si>
  <si>
    <t>CURVA 45° CURTA EM PVC RÍGIDO C/ ANEIS, DIÂM = 100MM, PARA REDE DE DRENAGEM</t>
  </si>
  <si>
    <t>ORSE 1613</t>
  </si>
  <si>
    <t>SES01183</t>
  </si>
  <si>
    <t>SOLDA DE TOPO EM CHAPA/PERFIL/TUBO DE AÇO CHANFRADO, ESPESSURA=1/4''. E-7018</t>
  </si>
  <si>
    <t xml:space="preserve">SINAPI 98746
</t>
  </si>
  <si>
    <t>SES01184</t>
  </si>
  <si>
    <t>ESTRUTURA METALICA EM ACO ESTRUTURAL ASTM A36 - UTILIZANDO E-7018</t>
  </si>
  <si>
    <t>SES01185</t>
  </si>
  <si>
    <t>SES01186</t>
  </si>
  <si>
    <t xml:space="preserve">AGETOP CIVIL 070393
</t>
  </si>
  <si>
    <t>SES03146</t>
  </si>
  <si>
    <t>DISPOSITIVO DIFERENCIAL RESIDUAL DE 63A X 30 MA - 4 POLOS</t>
  </si>
  <si>
    <t xml:space="preserve">CPOS 37.17.090
</t>
  </si>
  <si>
    <t>SES01187</t>
  </si>
  <si>
    <t>TELA GALVANIZADA PARA FIXAÇÃO DE ALVENARIA COM DIMENSÃO DE 7,5X50CM</t>
  </si>
  <si>
    <t xml:space="preserve">CPOS 14.40.070
</t>
  </si>
  <si>
    <t>SES01188</t>
  </si>
  <si>
    <t xml:space="preserve">SINAPI 74209/001
</t>
  </si>
  <si>
    <t>SES01189</t>
  </si>
  <si>
    <t>CONCRETAGEM DE CORTINA DE CONTENÇÃO, FCK 30 MPA, SLUMP 130 +/- 20MM, ATRAVÉS DE BOMBA - LANÇAMENTO, ADENSAMENTO E ACABAMENTO</t>
  </si>
  <si>
    <t xml:space="preserve">SINAPI 100349
</t>
  </si>
  <si>
    <t>SES01190</t>
  </si>
  <si>
    <t>CONCRETAGEM DE SAPATAS, FCK 30 MPA, SLUMP 130 +/- 20MM, COM USO DE BOMBA - LANÇAMENTO, ADENSAMENTO E ACABAMENTO</t>
  </si>
  <si>
    <t xml:space="preserve">SINAPI 96558
</t>
  </si>
  <si>
    <t>SES01191</t>
  </si>
  <si>
    <t xml:space="preserve">SINAPI 96557
</t>
  </si>
  <si>
    <t>SES01192</t>
  </si>
  <si>
    <t>SINAPI 68328</t>
  </si>
  <si>
    <t>SES01194</t>
  </si>
  <si>
    <t>CANTONEIRA DE ALUMINIO 1"X1, PARA PROTECAO DE QUINA DE PAREDE</t>
  </si>
  <si>
    <t>SINAPI 73908/002</t>
  </si>
  <si>
    <t>SES01195</t>
  </si>
  <si>
    <t>IMPERMEABILIZACAO DE SUPERFICIE COM CIMENTO IMPERMEABILIZANTE DE PEGA ULTRA RAPIDA, TRACO 1:1, E=0,5 CM</t>
  </si>
  <si>
    <t>SINAPI 83735</t>
  </si>
  <si>
    <t>SES01196</t>
  </si>
  <si>
    <t>IMPERMEABILIZACAO DE SUPERFICIE COM ASFALTO ELASTOMERICO, INCLUSOS PRIMER E VEU DE FIBRA DE VIDRO.</t>
  </si>
  <si>
    <t>SES01197</t>
  </si>
  <si>
    <t>PRE-MISTURADO A FRIO COM EMULSAO RL-1C, INCLUSO USINAGEM E APLICACAO, EXCLUSIVE TRANSPORTE</t>
  </si>
  <si>
    <t>SINAPI 73759/002</t>
  </si>
  <si>
    <t>SES01199</t>
  </si>
  <si>
    <t>CORTE E ATERRO COMPENSADO</t>
  </si>
  <si>
    <t>SINAPI 79473</t>
  </si>
  <si>
    <t>SES01200</t>
  </si>
  <si>
    <t>COMPACTACAO MECANICA, SEM CONTROLE DO GC (C/COMPACTADOR PLACA 400 KG)</t>
  </si>
  <si>
    <t>SINAPI 74005/001</t>
  </si>
  <si>
    <t>SES01201</t>
  </si>
  <si>
    <t>FORNECIMENTO E LANCAMENTO DE BRITA N. 4</t>
  </si>
  <si>
    <t>SINAPI 6514</t>
  </si>
  <si>
    <t>SES05009</t>
  </si>
  <si>
    <t>LOCAÇÃO DE CONTAINER 2,30 X 6,00 M, ALT. 2,50 M, PARA REFEITÓRIO, SEM DIVISORIAS INTERNAS E SEM SANITARIO</t>
  </si>
  <si>
    <t>ORSE 4659</t>
  </si>
  <si>
    <t>MÊS</t>
  </si>
  <si>
    <t>SES05010</t>
  </si>
  <si>
    <t>LOCAÇÃO DE CONTAINER 2,30 X 4,30 M, ALT. 2,50 M, PARA SANITARIO, COM 3 BACIAS, 4 CHUVEIROS, 1 LAVATORIO - SANITÁRIO FEMININO</t>
  </si>
  <si>
    <t>ORSE 4656</t>
  </si>
  <si>
    <t>SES05011</t>
  </si>
  <si>
    <t>LOCACAO DE CONTAINER 2,30 X 6,00 M, ALT. 2,50 M, PARA SANITARIO, COM 4 BACIAS, 8 CHUVEIROS,1 LAVATORIO E 1 MICTORIO - SANITÁRIO MASCULINO</t>
  </si>
  <si>
    <t>SES05012</t>
  </si>
  <si>
    <t>LOCACAO DE CONTAINER 2,30 X 6,00 M, ALT. 2,50 M, COM 1 SANITARIO, PARA ESCRITORIO, COMPLETO, SEM DIVISORIAS INTERNAS</t>
  </si>
  <si>
    <t>ORSE 4657</t>
  </si>
  <si>
    <t>SES01202</t>
  </si>
  <si>
    <t>PISO INDUSTRIAL ALTA RESISTENCIA, ESPESSURA 12MM, INCLUSO JUNTAS DE DILATACAO PLASTICAS E POLIMENTO MECANIZADO</t>
  </si>
  <si>
    <t>SINAPI 72137</t>
  </si>
  <si>
    <t>SES03147</t>
  </si>
  <si>
    <t>SINAPI 73781/001</t>
  </si>
  <si>
    <t>SES01203</t>
  </si>
  <si>
    <t>REPARO/COLAGEM DE ESTRUTURAS DE CONCRETO COM ADESIVO ESTRUTURAL A BASE DE EPOXI, E=2 MM</t>
  </si>
  <si>
    <t>SINAPI 83736</t>
  </si>
  <si>
    <t>SES04051</t>
  </si>
  <si>
    <t>LIMPEZA PERMANENTE DA OBRA - 01 SERVENTEX 8 HORAS DIÁRIAS</t>
  </si>
  <si>
    <t>SETOP LIM-PER-005</t>
  </si>
  <si>
    <t>SES01204</t>
  </si>
  <si>
    <t>CALHA EM CHAPA DE AÇO GALVANIZADO NÚMERO 24, INCLUSO TRANSPORTE VERTICAL. AF_07/2019</t>
  </si>
  <si>
    <t>SINAPI 94229</t>
  </si>
  <si>
    <t>SES01205</t>
  </si>
  <si>
    <t>CALHA EM CONCRETO SIMPLES, EM MEIA CANA, DIAMETRO 200 MM</t>
  </si>
  <si>
    <t>SINAPI 73882/001</t>
  </si>
  <si>
    <t>SES01210</t>
  </si>
  <si>
    <t>GRELHA EM FERRO FUNDIDO SIMPLES COM REQUADRO, INCLUSO TELA MILIMÉTRICA, CARGA MÁXIMA 12,5 T, 150 X 1000 MM, E = 15 MM, FORNECIDA E ASSENTADA COM ARGAMASSA 1:4 CIMENTO:AREIA</t>
  </si>
  <si>
    <t>SINAPI 73799/001</t>
  </si>
  <si>
    <t>SES01211</t>
  </si>
  <si>
    <t>SINAPI 83624</t>
  </si>
  <si>
    <t>SES04052</t>
  </si>
  <si>
    <t>AR CONDIONADO SPLITÃO 60TR</t>
  </si>
  <si>
    <t>SES01206</t>
  </si>
  <si>
    <t>FABRICAÇÃO E MONTAGEM DE AÇO A572 GR50 - INCLUSO MÃO-DE-OBRA E FORNECIMENTO DO MATERIAL</t>
  </si>
  <si>
    <t>SES01207</t>
  </si>
  <si>
    <t>FORNECIMENTO E INSTALAÇÃO DE QUADROBRISE XL 300 - BRISE CONFORME PROJETO</t>
  </si>
  <si>
    <t>SES01208</t>
  </si>
  <si>
    <t>FORNECIMENTO E INSTALAÇÃO DE CELOSIA C 40 - BRISE CONFORME PROJETO</t>
  </si>
  <si>
    <t>SES01209</t>
  </si>
  <si>
    <t>FORNECIMENTO E INSTALAÇÃO DE BRISE B 57 - BRISE CONFORME PROJETO</t>
  </si>
  <si>
    <t>SES07048</t>
  </si>
  <si>
    <t>PINTURA INTUMESCENTE 120 MIN PARA PROTEÇÃO PASSIVA CONTRA INCÊNDIO, INCLUSO PRIMER EPOXI MASTIC POLIAMIDA E PINTURA TOP COAT</t>
  </si>
  <si>
    <t>SES01110</t>
  </si>
  <si>
    <t>BANCADA DE GRANITO DALLAS POLIDO COM TESTEIRA</t>
  </si>
  <si>
    <t>SES07019</t>
  </si>
  <si>
    <t>FORNECIMENTO E INSTALAÇÃO DE BOMBA TRIFÁSICA 4CV - 220/380 INCÊNDIO</t>
  </si>
  <si>
    <t>FDE 08.08.076</t>
  </si>
  <si>
    <t>SES01198</t>
  </si>
  <si>
    <t>LAJE PRE-MOLDADA P/PISO, SOBRECARGA 350KG/M2, VAOS ATE 3,50M/E=8CM, C/LAJOTAS E CAP.C/CONC FCK=25MPA, 4CM, INTER-EIXO 38CM, C/ESCORAMENTO (REAPR.3X) E FERRAGEM NEGATIVA</t>
  </si>
  <si>
    <t>SINAPI 74202/002</t>
  </si>
  <si>
    <t>SES04053</t>
  </si>
  <si>
    <t>PLANTA - PALMEIRA IMPERIAL (FORNECIMENTO E PLANTIO)</t>
  </si>
  <si>
    <t>ORSE 9260</t>
  </si>
  <si>
    <t>SES04054</t>
  </si>
  <si>
    <t>PLANTA - PRIMAVERA (BOUGAINVILLEA SPECTABILIS), FORNECIMENTO E PLANTIO</t>
  </si>
  <si>
    <t>ORSE 7673</t>
  </si>
  <si>
    <t>SES01230</t>
  </si>
  <si>
    <t>RUFO EM CHAPA DE AÇO GALVANIZADO NÚMERO 26, CORTE DE 50 CM, INCLUSO IÇAMENTO. AF_07/2019</t>
  </si>
  <si>
    <t>SES01231</t>
  </si>
  <si>
    <t>PORTÃO DE CORRER EM CHAPA TIPO PAINEL LAMBRIL QUADRADO, COM PORTA SOCIAL COMPLETA INCLUÍDA, COM REQUADRO, ACABAMENTO NATURAL, COM TRILHOS E ROLDANAS</t>
  </si>
  <si>
    <t>CAERN 1090016</t>
  </si>
  <si>
    <t>SES03148</t>
  </si>
  <si>
    <t>CABO ÓPTICO DE TERMINAÇÃO, 6 FIBRAS,OM3 - 50/125 µM - USO INTERNO/EXTERNO</t>
  </si>
  <si>
    <t>CPOS 39.27.010</t>
  </si>
  <si>
    <t>SES02079</t>
  </si>
  <si>
    <t>RESERVATÓRIO TIPO TAÇA 15.000 LITROS, COLUNA SECA - FORNECIMENTO E INSTALAÇÃO, EXCLUSIVE FUNDAÇÃO</t>
  </si>
  <si>
    <t>SES03123</t>
  </si>
  <si>
    <t>DISPOSITIVO DE PROTEÇÃO CONTRA SURTO (DPS) BIPOLAR, TENSÃO NOMINAL MÁXIMA 275VCA, CORENTE DE SURTO MÁXIMA 45KA.</t>
  </si>
  <si>
    <t>IOPES 151377</t>
  </si>
  <si>
    <t>SES03149</t>
  </si>
  <si>
    <t>FORNECIMENTO E INSTALAÇAO DE CAMERA BULLET IP POE 2 MPIXEL IR20 3.6MM 20M VIP1220B</t>
  </si>
  <si>
    <t>SES03150</t>
  </si>
  <si>
    <t>FORNECIMENTO E INSTALAÇÃO DE QUADRO DE COMANDO PARA BOMBA 4CV</t>
  </si>
  <si>
    <t>SES03151</t>
  </si>
  <si>
    <t>FORNECIMENTO, MONTAGEM E INSTALAÇÃO DE TRANSFORMADOR DE CORRENTE</t>
  </si>
  <si>
    <t>EMBASA 601009</t>
  </si>
  <si>
    <t>SES03152</t>
  </si>
  <si>
    <t>FORNECIMENTO, MONTAGEM E INSTALAÇÃO DE TRANSFORMADOR DE POTÊNCIA</t>
  </si>
  <si>
    <t>SES03153</t>
  </si>
  <si>
    <t>FORNECIMENTO E INSTALAÇÃO FUSIVEL HH 2A PARA 15KV/17,5KV</t>
  </si>
  <si>
    <t>SIURB 091714</t>
  </si>
  <si>
    <t>SES03154</t>
  </si>
  <si>
    <t>FORNECIMENTO E INSTALAÇÃO FUSIVEL HH 50A PARA 15KV/17,5KV</t>
  </si>
  <si>
    <t>SES03155</t>
  </si>
  <si>
    <t>PUNHO DE MANOBRA PARA CHAVE SECCIONADORA</t>
  </si>
  <si>
    <t>CPOS 37.20.210</t>
  </si>
  <si>
    <t>SES03156</t>
  </si>
  <si>
    <t>CHAVE SECCIONADORA 15KV 400A</t>
  </si>
  <si>
    <t>ORSE 10433</t>
  </si>
  <si>
    <t>SES03157</t>
  </si>
  <si>
    <t>SUPORTE PARA FIXAÇÃO DE TRANSFORMADORES DE TC'S E TP'S</t>
  </si>
  <si>
    <t>CPOS 37.20.140</t>
  </si>
  <si>
    <t>SES03158</t>
  </si>
  <si>
    <t>CAIXA DE MEDICAO EM ALTA TENSAO - FORNECIMENTO E INSTALACAO</t>
  </si>
  <si>
    <t>SINAPI 83372</t>
  </si>
  <si>
    <t>SES03159</t>
  </si>
  <si>
    <t>TAPETE ISOLANTE 20KV, 1X1M, E=6,4MM</t>
  </si>
  <si>
    <t>CPOS 36.20.380</t>
  </si>
  <si>
    <t>SES03160</t>
  </si>
  <si>
    <t>CANALETA DE CONCRETO 50X50 CM</t>
  </si>
  <si>
    <t>SICRO 2003816</t>
  </si>
  <si>
    <t>SES03161</t>
  </si>
  <si>
    <t>CABO DE COBRE FLEXÍVEL ISOLADO, 50 MM², 15KV, PARA DISTRIBUIÇÃO - FORNECIMENTO E INSTALAÇÃO</t>
  </si>
  <si>
    <t>SINAPI 92988</t>
  </si>
  <si>
    <t>SES03162</t>
  </si>
  <si>
    <t>CABO DE COBRE FLEXÍVEL ISOLADO, 35 MM², 20KV, PARA DISTRIBUIÇÃO - FORNECIMENTO E INSTALAÇÃO</t>
  </si>
  <si>
    <t>SES03163</t>
  </si>
  <si>
    <t>DISJUNTOR TRIPOLAR EM CAIXA MOLDADA 1600A - FORNECIMENTO E INSTALAÇÃO</t>
  </si>
  <si>
    <t>CPOS 37.13.780</t>
  </si>
  <si>
    <t>SES02080</t>
  </si>
  <si>
    <t>FOSSA SEPTICA,SEM FILTRO, COM TAMPA, EM POLIETILENO DE ALTA DENSIDADE (PEAD), CAPACIDADE APROXIMADA DE 10000 LITROS.</t>
  </si>
  <si>
    <t>ORSE 1712 + CPOS 48.02.007</t>
  </si>
  <si>
    <t>SES02081</t>
  </si>
  <si>
    <t>FILTRO ANAERÓBICO, EM POLIETILENO DE ALTA DENSIDADE (PEAD), CAPACIDADE APROXIMADA DE 10000 LITROS.</t>
  </si>
  <si>
    <t>SES03164</t>
  </si>
  <si>
    <t>FORNECIMENTO E MONTAGEM DE RACK DE PISO 44U COM 1100MM DE PROFUNDIDADE</t>
  </si>
  <si>
    <t>ORSE 11228</t>
  </si>
  <si>
    <t>FOMA - FORNECIMENTO DE MATERIAIS E EQUIPAMENTOS</t>
  </si>
  <si>
    <t>SES03165</t>
  </si>
  <si>
    <t>CURVA LISA HORIZONTAL 90° PERFURADA T. U 150X50MM - FORNECIMENTO E INSTALAÇÃO</t>
  </si>
  <si>
    <t>SES03166</t>
  </si>
  <si>
    <t>SUPORTE GUIA SIMPLES TEL-220</t>
  </si>
  <si>
    <t>ORSE 10903</t>
  </si>
  <si>
    <t>SES06002</t>
  </si>
  <si>
    <t>ALUGUEL CONTAINER/ESCRIT INCL INST ELET LARG=2,20 COMP=6,20M ALT=2,50M CHAPA ACO C/NERV TRAPEZ FORRO C/ISOL TERMO/ACUSTICO CHASSIS REFORC PISO COMPENS NAVAL EXC TRANSP/CARGA/DESCARGA</t>
  </si>
  <si>
    <t>SINAPI 73847/001</t>
  </si>
  <si>
    <t>SES01229</t>
  </si>
  <si>
    <t>BANCADA DE GRANITO CINZA POLIDO, DE 0,60 M DE LARGURA - FORNECIMENTO E INSTALAÇÃO</t>
  </si>
  <si>
    <t>SINAPI 86895</t>
  </si>
  <si>
    <t>SES03167</t>
  </si>
  <si>
    <t>LUMINÁRIA TIPO SPOT, DE SOBREPOR, COM 1 LÂMPADA FLUORESCENTE DE 20 W, SEM REATOR - FORNECIMENTO E INSTALAÇÃO</t>
  </si>
  <si>
    <t>SINAPI 97593</t>
  </si>
  <si>
    <t>SES03168</t>
  </si>
  <si>
    <t>CAIXA DE PASSAGEM 40X40X50 FUNDO BRITA COM TAMPA</t>
  </si>
  <si>
    <t>SINAPI 83447</t>
  </si>
  <si>
    <t>SES03169</t>
  </si>
  <si>
    <t>CABO DE COBRE NU 35MM2 - FORNECIMENTO E INSTALACAO</t>
  </si>
  <si>
    <t>SINAPI 72253</t>
  </si>
  <si>
    <t>SES03170</t>
  </si>
  <si>
    <t>SINAPI 72254</t>
  </si>
  <si>
    <t>SES03171</t>
  </si>
  <si>
    <t>TERMINAL OU CONECTOR DE PRESSAO - PARA CABO 50MM2 - FORNECIMENTO E INSTALACAO</t>
  </si>
  <si>
    <t>SES03172</t>
  </si>
  <si>
    <t>CONECTOR PARAFUSO FENDIDO SPLIT-BOLT - PARA CABO DE 35MM2 - FORNECIMENTO E INSTALACAO</t>
  </si>
  <si>
    <t>SINAPI 72272</t>
  </si>
  <si>
    <t>SES01234</t>
  </si>
  <si>
    <t>DEMOLICAO DE PISO DE ALTA RESISTENCIA</t>
  </si>
  <si>
    <t>SINAPI 73801/001</t>
  </si>
  <si>
    <t>SES01232</t>
  </si>
  <si>
    <t>KIT DE PORTA-PRONTA DE MADEIRA EM ACABAMENTO MELAMÍNICO BRANCO, 2 FOLHAS LEVE OU MÉDIA, 150X210CM, EXCLUSIVE FECHADURA, FIXAÇÃO COM PREENCHIMENTO PARCIAL DE ESPUMA EXPANSIVA - FORNECIMENTO E INSTALAÇÃO.</t>
  </si>
  <si>
    <t>SINAPI 90790</t>
  </si>
  <si>
    <t>SES01233</t>
  </si>
  <si>
    <t>KIT DE PORTA-PRONTA DE MADEIRA EM ACABAMENTO MELAMÍNICO BRANCO, 2 FOLHAS MÉDIAS, 200X210CM, EXCLUSIVE FECHADURA, FIXAÇÃO COM PREENCHIMENTO PARCIAL DE ESPUMA EXPANSIVA - FORNECIMENTO E INSTALAÇÃO.</t>
  </si>
  <si>
    <t>SES01235</t>
  </si>
  <si>
    <t>REVESTIMENTO CERÂMICO PARA PISO OU PAREDE, 80 X 80 CM, PORCELANATO, APLICADO COM ARGAMASSA INDUSTRIALIZADA AC-III, REJUNTADO, EXCLUSIVE REGULARIZAÇÃO DE BASE OU EMBOÇO</t>
  </si>
  <si>
    <t>ORSE 9608</t>
  </si>
  <si>
    <t>SES01236</t>
  </si>
  <si>
    <t>PISO CIMENTADO, TRAÇO 1:3 (CIMENTO E AREIA), ACABAMENTO LISO, ESPESSURA 3,0 CM, PREPARO MECÂNICO DA ARGAMASSA INCLUSO ADITIVO IMPERMEABILIZANTE</t>
  </si>
  <si>
    <t>SINAPI 98680 E 73991/003(2018)</t>
  </si>
  <si>
    <t>SES01237</t>
  </si>
  <si>
    <t>PORTAO DE FERRO EM CHAPA GALVANIZADA PLANA 14 GSG</t>
  </si>
  <si>
    <t>SINAPI 68054</t>
  </si>
  <si>
    <t>SES01238</t>
  </si>
  <si>
    <t>RODAPÉ EM PORCELANATO DE 10CM DE ALTURA DE DIMENSÕES 80X80CM</t>
  </si>
  <si>
    <t>SES02084</t>
  </si>
  <si>
    <t>SES02085</t>
  </si>
  <si>
    <t>BANCADA EM GRANITO BRANCO SIENA 0,75 X 0,50 P/ PIA DE COZINHA, INCL. CUBA DE AÇO INOX E ACESSÓRIOS</t>
  </si>
  <si>
    <t>SEINFRA C3997 E SINAPI 86889</t>
  </si>
  <si>
    <t>SES02086</t>
  </si>
  <si>
    <t>BANCADA EM GRANITO BRANCO SIENA 1,00 X 0,50 P/ PIA DE COZINHA, INCL. CUBA DE AÇO INOX E ACESSÓRIOS</t>
  </si>
  <si>
    <t>SES02087</t>
  </si>
  <si>
    <t>BANCADA EM GRANITO BRANCO SIENA 1,46 X 0,50 P/ PIA DE COZINHA, INCL. CUBA DE AÇO INOX E ACESSÓRIOS</t>
  </si>
  <si>
    <t>SES02088</t>
  </si>
  <si>
    <t>BANCADA EM GRANITO BRANCO SIENA 1,65 X 0,50 P/ PIA DE COZINHA, INCL. CUBA DE AÇO INOX E ACESSÓRIOS</t>
  </si>
  <si>
    <t>SES02089</t>
  </si>
  <si>
    <t>BANCADA EM GRANITO BRANCO SIENA 2,00 X 0,50 P/ PIA DE COZINHA, INCL. CUBA DE AÇO INOX E ACESSÓRIOS</t>
  </si>
  <si>
    <t>SES02090</t>
  </si>
  <si>
    <t>BANCADA EM GRANITO BRANCO SIENA 2,47 X 0,50 P/ PIA DE COZINHA, INCL. CUBA DE AÇO INOX E ACESSÓRIOS</t>
  </si>
  <si>
    <t>SES03173</t>
  </si>
  <si>
    <t>LUMINARIA ARANDELA TIPO MEIA-LUA COM VIDRO FOSCO *30 X 15* CM, PARA 1 LAMPADA, BASE E27, POTENCIA MAXIMA 40/60 W</t>
  </si>
  <si>
    <t>ORSE 8368</t>
  </si>
  <si>
    <t>SES03174</t>
  </si>
  <si>
    <t>CABO ISOLADO EM EPR, SEÇÃO 4 MM² - 0,6/1 KV - 90°C - FLEXÍVEL (NBR 13248)</t>
  </si>
  <si>
    <t>SETOP ELE-CAB-280.2</t>
  </si>
  <si>
    <t>SES03175</t>
  </si>
  <si>
    <t>FORNECIMENTO E INSTALAÇÃO DE COMPONENTES DE MEDIÇÃO, PADRÃO TIPO T5, DE ACORDO COM NORMA NDU001 - INSTALADO EM MURETA DE ALVENARIA DE ACORDO COM PROJETO PARA LABORATÓRIO EM SANTA RITA DO TRIVELATO</t>
  </si>
  <si>
    <t>NDU-001 (ENERGISA) - 9540 SINAPI / DETALHAMENTO EM PROJETO</t>
  </si>
  <si>
    <t>SES02091</t>
  </si>
  <si>
    <t>FOSSA SÉPTICA EM ALVENARIA DE TIJOLO CERAMICO MACIÇO COM DIMENSÕES INTERNAS DE 1,05x1,95x1,20M, COM TAMPA EM CONCRETO ARMADO COM DIMENSÕES 1,05x1,95M ESPESSURA 8CM CONFORME PROJETO PARA LABORATÓRIO DE SANTA RITA DO TRIVELATO</t>
  </si>
  <si>
    <t>DETALHAMENTO EM PROJETO</t>
  </si>
  <si>
    <t>SES02092</t>
  </si>
  <si>
    <t>FILTRO ANAERÓBIO EM ALVENARIA DE TIJOLO MACIÇO COM DIMENSÕES INTERNAS DE 1,10x1,09x1,2M COM REVESTIMENTO EM BARRA LISA, COM TAMPA EM CONCRETO ARMADO COM DIMENSÕES 1,10x1,09M ESPESSURA 8CM DE ACORDO COM PROJETO PARA LABORATÓRIO EM SANTA RITA DO TRIVELATO</t>
  </si>
  <si>
    <t>SES02093</t>
  </si>
  <si>
    <t>SUMIDOURO EM ALVENARIA DE TIJOLO CERAMICO MACIÇO DIAMETRO E ALTURA INTERNA DE 1,00M E 2,00M, RESPECTIVAMENTE, E COM TAMPA EM CONCRETO ARMADO DIAMETRO 1,30M E ESPESSURA 8CM CONFORME PROJETO PARA LABORATÓRIO EM SANTA RITA DO TRIVELATO</t>
  </si>
  <si>
    <t>SES03176</t>
  </si>
  <si>
    <t>MURETA EM ALVENARIA PARA INSTALAÇÃO DE ENTRADA DE ENERGIA - 1,50 X 1,72M DE ACORDO COM PROJETO PARA LABORATÓRIO EM SANTA RITA DO TRIVELATO</t>
  </si>
  <si>
    <t>SES02094</t>
  </si>
  <si>
    <t>CAIXA DE INSPEÇÃO EM CONCRETO PRÉ-MOLDADO DN 40CM COM TAMPA H= 40CM - FORNECIMENTO E INSTALACAO</t>
  </si>
  <si>
    <t>SINAPI 74166/001</t>
  </si>
  <si>
    <t>SES03177</t>
  </si>
  <si>
    <t>SUPORTE ISOLADOR SIMPLES PARA CORDOALHA DE COBRE - FORNECIMENTO E INSTALAÇÃO</t>
  </si>
  <si>
    <t>SINAPI 98463</t>
  </si>
  <si>
    <t>SES03178</t>
  </si>
  <si>
    <t>FORNECIMENTO E INSTALAÇÃO DE ABRAÇADEIRA EM AÇO PARA AMARRAÇÃO DE ELETRODUTOS, TIPO D, COM 1" E PARAFUSO DE FIXAÇÃO</t>
  </si>
  <si>
    <t>ORSE 1214</t>
  </si>
  <si>
    <t>SES03179</t>
  </si>
  <si>
    <t>TERMINAL AEREO EM ACO GALVANIZADO COM BASE DE FIXACAO H = 35CM</t>
  </si>
  <si>
    <t>SINAPI 72315</t>
  </si>
  <si>
    <t>SES07010</t>
  </si>
  <si>
    <t>PLACA DE RISCO DE ALERTA GERAL</t>
  </si>
  <si>
    <t>SES07049</t>
  </si>
  <si>
    <t>PLACA DE SINALIZACAO DE SEGURANCA CONTRA INCENDIO, FOTOLUMINESCENTE, RETANGULAR, 20 X 20 CM, EM PVC 2 MM ANTI-CHAMAS (SIMBOLOS, CORES E PICTOGRAMAS CONFORME NBR 13434)</t>
  </si>
  <si>
    <t>SES03180</t>
  </si>
  <si>
    <t>SOLDA EXOTÉRMICA CARTUCHO N° 32</t>
  </si>
  <si>
    <t>AGETOP CIVIL 070253</t>
  </si>
  <si>
    <t>SES03181</t>
  </si>
  <si>
    <t>SES03182</t>
  </si>
  <si>
    <t>SES03183</t>
  </si>
  <si>
    <t>CONECTOR P/ MEDIÇÃO/EMENDA PARA CABOS ATÉ 50MM COM 2 PARAFUSOS</t>
  </si>
  <si>
    <t>IOPES 160310</t>
  </si>
  <si>
    <t>SES03184</t>
  </si>
  <si>
    <t>INTERRUPTOR DIFERENCIAL RESIDUAL (D.R.) TETRAPOLAR DE 63A-30mA</t>
  </si>
  <si>
    <t>AGETOP CIVIL 071457</t>
  </si>
  <si>
    <t>SES03185</t>
  </si>
  <si>
    <t>CENTRAL PABX HÍBRIDA DE TELEFONIA PARA 8 LINHAS TRONCO E 24 RAMAIS DIGITAL E ANALÓGICO</t>
  </si>
  <si>
    <t>CPOS 69.03.400</t>
  </si>
  <si>
    <t>SES03186</t>
  </si>
  <si>
    <t>RÉGUA 19 POL. COM 6 TOMADAS</t>
  </si>
  <si>
    <t>AGETOP CIVIL 072291</t>
  </si>
  <si>
    <t>SES03187</t>
  </si>
  <si>
    <t>LUMINÁRIA LED QUADRADA DE EMBUTIR COM DIFUSOR EM ACRÍLICO TRANSLÚCIDO, POTÊNCIA DE 32 A 36 W</t>
  </si>
  <si>
    <t>CPOS 41.31.060</t>
  </si>
  <si>
    <t>SES01193</t>
  </si>
  <si>
    <t>LOCACAO DE ANDAIME METALICO TUBULAR DE ENCAIXE, TIPO DE TORRE, COM LARGURA DE 1 ATE 1,5 M E ALTURA DE *4,00* M</t>
  </si>
  <si>
    <t>SINAPI 95135</t>
  </si>
  <si>
    <t>MXMES</t>
  </si>
  <si>
    <t>SES01239</t>
  </si>
  <si>
    <t>CARPETE DE NYLON EM MANTA PARA TRAFEGO COMERCIAL PESADO, E = 6 A 7 MM (INSTALADO) (PAREDE/PISO)</t>
  </si>
  <si>
    <t>SES02082</t>
  </si>
  <si>
    <t>CAIXA DE CLORAÇÃO 320 LITROS - EM POLIETILENO DE ALTA DENSIDADE</t>
  </si>
  <si>
    <t>SES02083</t>
  </si>
  <si>
    <t>ABRAÇADEIRA METÁLICA TIPO "U" DE 4" COM FIXAÇÕES, P/TUBO PVC</t>
  </si>
  <si>
    <t>ORSE 10448</t>
  </si>
  <si>
    <t>SES02095</t>
  </si>
  <si>
    <t>PIA DE COZINHA EM AÇO INOX, CUBA DUPLA, MEDINDO 4,60X0,60M, INCLUSIVE VÁLVULA E SIFÃO EM METAL CROMADO</t>
  </si>
  <si>
    <t>CAERN 1070013</t>
  </si>
  <si>
    <t>SES02096</t>
  </si>
  <si>
    <t>PIA DE COZINHA EM AÇO INOX, CUBA DUPLA, MEDINDO 2,55X0,60M, INCLUSIVE VÁLVULA E SIFÃO EM METAL CROMADO</t>
  </si>
  <si>
    <t>SES02097</t>
  </si>
  <si>
    <t>PIA DE COZINHA EM AÇO INOX, CUBA DUPLA, MEDINDO 2,53X0,60M, INCLUSIVE VÁLVULA E SIFÃO EM METAL CROMADO</t>
  </si>
  <si>
    <t>SES02098</t>
  </si>
  <si>
    <t>PIA DE COZINHA EM AÇO INOX, CUBA DUPLA, MEDINDO 2,60X0,60M, INCLUSIVE VÁLVULA E SIFÃO EM METAL CROMADO</t>
  </si>
  <si>
    <t>SES02099</t>
  </si>
  <si>
    <t>PIA DE COZINHA EM AÇO INOX, MEDINDO 1,75X0,60M, BANCADA SECA</t>
  </si>
  <si>
    <t>SES02100</t>
  </si>
  <si>
    <t xml:space="preserve"> PIA DE COZINHA EM AÇO INOX, MEDINDO 1,20X0,90M, BANCADA SECA</t>
  </si>
  <si>
    <t>SES02101</t>
  </si>
  <si>
    <t>PIA DE COZINHA EM AÇO INOX, MEDINDO 1,60X0,60M, BANCADA SECA</t>
  </si>
  <si>
    <t>SES03128</t>
  </si>
  <si>
    <t>DISJUNTOR TRIPOLAR 150A, ICC 25KA, CAIXA MOLDADA - FORNECIMENTO E INSTALAÇÃO</t>
  </si>
  <si>
    <t>SINAPI 74130/010</t>
  </si>
  <si>
    <t>SES03188</t>
  </si>
  <si>
    <t>CAIXA PARA MINI DIO 08 FOSC/LC</t>
  </si>
  <si>
    <t>ORSE 11307</t>
  </si>
  <si>
    <t>SES07020</t>
  </si>
  <si>
    <t>ABRIGO PARA HIDRANTE, 90X60X17CM, COM REGISTRO GLOBO ANGULAR 45 GRAUS 2 1/2", ADAPTADOR STORZ 2 1/2", REDUÇÃO 2 1/2 X 1 1/2" E TAMPAO COM CORRENTE DE ENGATE RÁPIDO 2 1/2" - FORNECIMENTO E INSTALAÇÃO</t>
  </si>
  <si>
    <t xml:space="preserve"> SINAPI 96765</t>
  </si>
  <si>
    <t>SES07021</t>
  </si>
  <si>
    <t>SEDOP 201507</t>
  </si>
  <si>
    <t>SES01241</t>
  </si>
  <si>
    <t>FDE 13.50.002</t>
  </si>
  <si>
    <t>SES01242</t>
  </si>
  <si>
    <t>DEMOLIÇÃO DE COBERTURA C/TELHAS ONDULADAS DE FIBROCIMENTO</t>
  </si>
  <si>
    <t>SEINFRA C1046</t>
  </si>
  <si>
    <t>SES07050</t>
  </si>
  <si>
    <t>FORNECIMENTO E INSTALAÇÃO DE ADAPTADOR STORZ PARA ENGATE RAPIDO 2.1/2 COM TAMPÃO E CORRENTE</t>
  </si>
  <si>
    <t>ORSE 1521</t>
  </si>
  <si>
    <t>SES07051</t>
  </si>
  <si>
    <t>CAIXA DE INCÊNDIO/ABRIGO PARA MANGUEIRA, DE EMBUTIR/INTERNA, COM 90 X 60 X 17 CM, EM CHAPA DE AÇO, PORTA COM VENTILAÇÃO, VISOR COM INSCRIÇÃO CONFORME PROJETO</t>
  </si>
  <si>
    <t>SIURB 100860</t>
  </si>
  <si>
    <t>SES01254</t>
  </si>
  <si>
    <t>TELA Q-138 E ESPAÇADOR TRELIÇADO P/PISO DE CONCRETO</t>
  </si>
  <si>
    <t>FDE 16.80.017</t>
  </si>
  <si>
    <t>SES01255</t>
  </si>
  <si>
    <t>FORNECIMENTO E COLOCAÇÃO DE DISTANCIADOR DE PLÁSTICO PARA PISOS DE CONCRETO.</t>
  </si>
  <si>
    <t>ORSE 9906</t>
  </si>
  <si>
    <t>SES01260</t>
  </si>
  <si>
    <t>ALVENARIA EM TIJOLO CERAMICO MACICO 5X10X20CM 1 VEZ (ESPESSURA 20CM), ASSENTADO COM ARGAMASSA TRACO 1:2:8 (CIMENTO, CAL E AREIA)</t>
  </si>
  <si>
    <t>SINAPI 72131</t>
  </si>
  <si>
    <t>SES02102</t>
  </si>
  <si>
    <t>CAIXA D´ÁGUA EM POLIETILENO, 1500 LITROS, COM ACESSÓRIOS</t>
  </si>
  <si>
    <t>ORSE 5048</t>
  </si>
  <si>
    <t>SES02103</t>
  </si>
  <si>
    <t>FIXAÇÃO DE TUBOS HORIZONTAIS DE PVC, CPVC OU COBRE DIÂMETROS MAIORES QUE 75 MM COM ABRAÇADEIRA METÁLICA RÍGIDA TIPO U 4" , FIXADA DIRETAMENTE NA LAJE</t>
  </si>
  <si>
    <t>SES02104</t>
  </si>
  <si>
    <t>CURVA LONGA 45 GRAUS, PVC, ÁGUA PLUVIAL, DN 100 MM, JUNTA ELÁSTICA, FORNECIDO E INSTALADO EM CONDUTORES VERTICAIS DE ÁGUAS PLUVIAIS</t>
  </si>
  <si>
    <t>SINAPI 95695</t>
  </si>
  <si>
    <t>SES02105</t>
  </si>
  <si>
    <t>BUCHA DE REDUCAO DE PVC, SOLDAVEL, LONGA, COM 50 X 32 MM, INSTALADO EM PRUMADA DE ÁGUA - FORNECIMENTO E INSTALAÇÃO</t>
  </si>
  <si>
    <t>SINAPI 96704</t>
  </si>
  <si>
    <t>SES03189</t>
  </si>
  <si>
    <t>CABO MULTIPOLAR DE COBRE, FLEXIVEL, CLASSE 4 OU 5, ISOLACAO EM HEPR, COBERTURA EM PVC-ST2, ANTICHAMA BWF-B, 0,6/1 KV, 3 CONDUTORES DE 1,5 MM2 - FORNECIMENTO E INSTALAÇÃO</t>
  </si>
  <si>
    <t>SINAPI 91925</t>
  </si>
  <si>
    <t>SES03190</t>
  </si>
  <si>
    <t>CAIXA DE PASSAGEM EM PVC PARA TELEFONE 15X15X10CM (EMBUTIR), FORNECIMENTO E INSTALACAO</t>
  </si>
  <si>
    <t>SES03191</t>
  </si>
  <si>
    <t>TOMADA RJ45 DE MESA COM 2 MÓDULOS RJ45, COM CAIXA DE SOBREPOR</t>
  </si>
  <si>
    <t>SES03206</t>
  </si>
  <si>
    <t>DISJUNTOR TERMOMAGNETICO TRIPOLAR 1000A</t>
  </si>
  <si>
    <t>SES03210</t>
  </si>
  <si>
    <t>MÓDULO MINI-GBIC SFP</t>
  </si>
  <si>
    <t>SES03211</t>
  </si>
  <si>
    <t>ACESS POINT WIRELESS N300 MBPS: VELOCIDADE WIRELESS DE 300MBPS - SUPORTA MULTIPLOS MODOS DE OPERAÇÃO: PONTO DE ACESSO, MULTI SSID, CLIENTE, REPETIDOR UNIVERSAL / WDS, WIRELESS BRIDGE.</t>
  </si>
  <si>
    <t>SES03212</t>
  </si>
  <si>
    <t>SWITCH BÁSICO COM GERENCIAMENTO INTELIGENTE, 52 PORTAS GIGABIT COM 48 PORTAS GE E 4 SFP</t>
  </si>
  <si>
    <t>SES03213</t>
  </si>
  <si>
    <t>SWITCH POE 8 PONTOS NÃO GERENCIÁVEL</t>
  </si>
  <si>
    <t>SES01212</t>
  </si>
  <si>
    <t>BANCADA AÇO INOX 304, CHAPA 1.2MM MEDIDAS DE 1100X600X900MM, EXPURGO DE 300MM, COM TELA E TAMPA, PÉS REGULADORES DE NÍVEL. (POSTO DE ENFERMAGEM/SERVIÇO)</t>
  </si>
  <si>
    <t>SES01214</t>
  </si>
  <si>
    <t>BANCADA AÇO INOX 304, CHAPA 1.2MM MEDIDAS DE 1200X600X900MM, EXPURGO DE 300MM, COM TELA E TAMAPA COM UMA CUBA, PÉS DE TUBO DE 38MM INOX 304, PÉS REGULADORES DE NÍVEL.( EXPURGO)</t>
  </si>
  <si>
    <t>SES01243</t>
  </si>
  <si>
    <t>RETIRADA DE PORTÃO METÁLICO</t>
  </si>
  <si>
    <t>SIURB 176097</t>
  </si>
  <si>
    <t>SES01244</t>
  </si>
  <si>
    <t>RETIRADA DE GUARDA-CORPO OU GRADIL EM GERAL</t>
  </si>
  <si>
    <t>CPOS 04.09.100</t>
  </si>
  <si>
    <t>SES01245</t>
  </si>
  <si>
    <t>REMOÇÃO DE VIDRO, EM FACHADAS DE VIDRO, DE FORMA MECANIZADA, COM USO DE GUINDASTE AUTOPROPELIDO.</t>
  </si>
  <si>
    <t>CADERNO TEC. DE SERVIÇO SINAPI</t>
  </si>
  <si>
    <t>SES01246</t>
  </si>
  <si>
    <t>IOPES 200306</t>
  </si>
  <si>
    <t>SES01247</t>
  </si>
  <si>
    <t>REVESTIMENTO CERÂMICO PARA PISO COM PLACAS TIPO PORCELANATO DE DIMENSÕES 60X60 CM APLICADA EM AMBIENTES DE ÁREA MAIOR QUE 10 M², UTILIZANDO REJUNTE EPOXI</t>
  </si>
  <si>
    <t>SINAPI 87263</t>
  </si>
  <si>
    <t>SES01248</t>
  </si>
  <si>
    <t>REVESTIMENTO CERÂMICO PARA PISO COM PLACAS TIPO PORCELANATO DE DIMENSÕES 40X40 CM APLICADA EM AMBIENTES DE ÁREA MAIOR QUE 10 M², UTILIZANDO REJUNTE EPÓXI</t>
  </si>
  <si>
    <t>SINAPI 87260</t>
  </si>
  <si>
    <t>SES01250</t>
  </si>
  <si>
    <t>ESTACA HÉLICE CONTÍNUA , DIÂMETRO DE 50 CM, INCLUSO CONCRETO FCK=30MPA E ARMADURA MÍNIMA (EXCLUSIVE MOBILIZAÇÃO E DESMOBILIZAÇÃO). AF_12/2019</t>
  </si>
  <si>
    <t>SINAPI 100652</t>
  </si>
  <si>
    <t>SES01251</t>
  </si>
  <si>
    <t>REVESTIMENTO CERÂMICO PARA PISO OU PAREDE, 30 X 60 CM, PORCELANATO, APLICADO COM ARGAMASSA INDUSTRIALIZADA AC-III, REJUNTE EPÓXI.</t>
  </si>
  <si>
    <t>ORSE 9604</t>
  </si>
  <si>
    <t>SES01252</t>
  </si>
  <si>
    <t>PORTA ABRIR 2 FOLHAS 120X210X4CM, COM BARRA ANTI-PÂNICO - FORNECIMENTO E INSTALAÇÃO.</t>
  </si>
  <si>
    <t>SINAPI 90838 E FDE 06.03.017</t>
  </si>
  <si>
    <t>SES01253</t>
  </si>
  <si>
    <t>PUXADOR DUPLO EM AÇO INOXIDÁVEL, PARA PORTA DE MADEIRA, ALUMÍNIO OU VIDRO, DE 400 MM</t>
  </si>
  <si>
    <t>CPOS 28.20.650</t>
  </si>
  <si>
    <t>SES01256</t>
  </si>
  <si>
    <t>ESTACA BROCA DE CONCRETO, DIÂMETRO DE 25CM, ESCAVAÇÃO MANUAL COM TRADO CONCHA, COM ARMADURA DE ARRANQUE E CONCRETO 30 MPA.</t>
  </si>
  <si>
    <t>SES01257</t>
  </si>
  <si>
    <t>CPOS 17.01.040</t>
  </si>
  <si>
    <t>SES01258</t>
  </si>
  <si>
    <t>TELA Q-196 E ESPAÇADOR TRELIÇADO P/PISO DE CONCRETO</t>
  </si>
  <si>
    <t>SES01259</t>
  </si>
  <si>
    <t>IOPES 071107</t>
  </si>
  <si>
    <t>SES01261</t>
  </si>
  <si>
    <t>EXECUÇÃO DE PAVIMENTO COM APLICAÇÃO DE PRÉ-MISTURADO A FRIO, CAMADA DE BINDER - INCLUSIVE CARGA E TRANSPORTE. AF_11/2019</t>
  </si>
  <si>
    <t>SINAPI 100625</t>
  </si>
  <si>
    <t>SES01262</t>
  </si>
  <si>
    <t>EXECUÇÃO E COMPACTAÇÃO DE BASE E OU SUB BASE PARA PAVIMENTAÇÃO DE BRITA GRADUADA SIMPLES - INCLUSIVE CARGA E TRANSPORTE.</t>
  </si>
  <si>
    <t>SINAPI 96396</t>
  </si>
  <si>
    <t>SES01263</t>
  </si>
  <si>
    <t>PISO CIMENTADO DESEMPENADO E FELTRADO, ARGAMASSA 1:3, JUNTAS PL 17 X 30 E = 2,50 CM, COM JUNTA DE 1 X 1 M</t>
  </si>
  <si>
    <t>SETOP PIS-CIM-015</t>
  </si>
  <si>
    <t>SES01264</t>
  </si>
  <si>
    <t>RODAPÉ EM PORCELANATO DE 15CM DE ALTURA DE DIMENSÕES 60X60CM COM REJUNTE EPÓXI</t>
  </si>
  <si>
    <t>SES01265</t>
  </si>
  <si>
    <t>DEMARCAÇÃO DE PAVIMENTOS C/ TINTA, 01 DEMÃO (VAGA DE ESTACIONAMENTO)</t>
  </si>
  <si>
    <t>ORSE 2319</t>
  </si>
  <si>
    <t>SES01266</t>
  </si>
  <si>
    <t>DEMARCAÇÃO DE PAVIMENTOS C/ TINTA ACRÍLICA RODOVIÁRIA COR AMARELA, 01 DEMÃO</t>
  </si>
  <si>
    <t>ORSE 2318</t>
  </si>
  <si>
    <t>SES01267</t>
  </si>
  <si>
    <t>LEVANTAMENTO PLANIALTIMÉTRICO CADASTRAL</t>
  </si>
  <si>
    <t>SIURB INFRA 011000</t>
  </si>
  <si>
    <t>SES01268</t>
  </si>
  <si>
    <t>SES01269</t>
  </si>
  <si>
    <t>LAJE PRE-FABRICADA PAINEL ALVEOLAR CONCRETO PROTENDIDO H10</t>
  </si>
  <si>
    <t>FDE 03.03.033</t>
  </si>
  <si>
    <t>SES01270</t>
  </si>
  <si>
    <t>FORMAS MADEIRA PARA MURO DE ARRIMO</t>
  </si>
  <si>
    <t>SBC021180</t>
  </si>
  <si>
    <t>SES01271</t>
  </si>
  <si>
    <t>SONDAGEM TIPO SPT</t>
  </si>
  <si>
    <t>SES01272</t>
  </si>
  <si>
    <t>PORTA COMPLETA MADEIRA 2 FL.1,20x2,10m HDF. FER.VAI-E-VEM</t>
  </si>
  <si>
    <t>SBC 110016</t>
  </si>
  <si>
    <t>SES01273</t>
  </si>
  <si>
    <t>PORTA DE VIDRO TEMPERADO, 1,5X2,50M, ESPESSURA 10MM, INCLUSIVE ACESSORIOS - 2 FOLHAS DE ABRIR</t>
  </si>
  <si>
    <t>SES01274</t>
  </si>
  <si>
    <t>CONJUNTO DE FECHADURA BICO DE PAPAGAIO P/ PORTA DE VIDRO TEMPERADO</t>
  </si>
  <si>
    <t>ORSE 4662</t>
  </si>
  <si>
    <t>SES01275</t>
  </si>
  <si>
    <t>FECHADURA DE CENTRO COM CILINDRO PARA PORTA EM VIDRO TEMPERADO (ROLETE)</t>
  </si>
  <si>
    <t>CPOS 28.20.600</t>
  </si>
  <si>
    <t>SES01276</t>
  </si>
  <si>
    <t>RODAPÉ EM POLIESTIRENO 15 CM - FORNECIMENTO E INSTALAÇÃO</t>
  </si>
  <si>
    <t>SEDOP 120772</t>
  </si>
  <si>
    <t>SES01277</t>
  </si>
  <si>
    <t>FORNECIMENTO E INSTALAÇÃO DE AUTOMATIZAÇÃO DE PORTA SOCIAL COMPLETA</t>
  </si>
  <si>
    <t>SES01278</t>
  </si>
  <si>
    <t>REVESTIMENTO CERÂMICO PARA PISO COM PLACAS TIPO PORCELANATO ACETINADO DE DIMENSÕES 60X60 CM APLICADA EM AMBIENTES DE ÁREA MAIOR QUE 10 M², UTILIZANDO REJUNTE EPOXI</t>
  </si>
  <si>
    <t>SES03192</t>
  </si>
  <si>
    <t>SES03193</t>
  </si>
  <si>
    <t>POSTE DE CONCRETO 11/1000DAN - FORNECIMENTO E INSTALAÇÃO</t>
  </si>
  <si>
    <t>ORSE 11776</t>
  </si>
  <si>
    <t>SES03194</t>
  </si>
  <si>
    <t>FDE 09.80.033</t>
  </si>
  <si>
    <t>SES03195</t>
  </si>
  <si>
    <t>CPOS 37.18.010</t>
  </si>
  <si>
    <t>SES03196</t>
  </si>
  <si>
    <t>RELE PRIMARIO DE SOBRECORRENTE P/DISJ. DE MEDIA TENSAO (URPE 7104)</t>
  </si>
  <si>
    <t>FDE 09.80.040</t>
  </si>
  <si>
    <t>SES03197</t>
  </si>
  <si>
    <t>CPOS 37.19.080</t>
  </si>
  <si>
    <t>SES03198</t>
  </si>
  <si>
    <t>SEINFRA C4039</t>
  </si>
  <si>
    <t>SES03199</t>
  </si>
  <si>
    <t>VERGALHAO DE COBRE DE 3/8" (10MM),</t>
  </si>
  <si>
    <t>FDE 09.80.012</t>
  </si>
  <si>
    <t>SES03200</t>
  </si>
  <si>
    <t>FDE 09.80.014</t>
  </si>
  <si>
    <t>SES03201</t>
  </si>
  <si>
    <t>CPOS 36.20.050</t>
  </si>
  <si>
    <t>SES03202</t>
  </si>
  <si>
    <t>ESPAÇADOR LOSANGULAR 15KV - FORNECIMENTO E INSTALAÇÃO</t>
  </si>
  <si>
    <t>SES03203</t>
  </si>
  <si>
    <t>SIURB 090620</t>
  </si>
  <si>
    <t>SES03204</t>
  </si>
  <si>
    <t>DISJUNTOR EM CAIXA MOLDADA, TÉRMICO AJUSTÁVEL E MAGNÉTICO FIXO, TRIPOLAR 2000A</t>
  </si>
  <si>
    <t>CPOS 37.13.930</t>
  </si>
  <si>
    <t>SES03205</t>
  </si>
  <si>
    <t>SINAPI 72315 (01/2020)</t>
  </si>
  <si>
    <t>SES01279</t>
  </si>
  <si>
    <t>GUICHÊ EM ALUMÍNIO E VIDRO TEMPERADO E=10mm</t>
  </si>
  <si>
    <t>SEINFRA C1451</t>
  </si>
  <si>
    <t>SES08046</t>
  </si>
  <si>
    <t>POSTO DE CONSUMO DE O2 OU AR VÁCUO OU N2O</t>
  </si>
  <si>
    <t>SIURB 171074</t>
  </si>
  <si>
    <t>SES08047</t>
  </si>
  <si>
    <t>PAINEL DE ALARME PARA O2 OU AR OU VÁCUO OU N2O - FORNECIMENTO E INSTALAÇÃO</t>
  </si>
  <si>
    <t>SIURB 171076</t>
  </si>
  <si>
    <t>SES02106</t>
  </si>
  <si>
    <t>JOELHO 45 GRAUS, EM FERRO FUNDIDO, DN 50 (2"), CONEXÃO ROSQUEADA, INSTALADO EM PRUMADAS - FORNECIMENTO E INSTALAÇÃO</t>
  </si>
  <si>
    <t>SINAPI 92350</t>
  </si>
  <si>
    <t>SES02107</t>
  </si>
  <si>
    <t>FOSSA SEPTICA,SEM FILTRO, COM TAMPA EM CONCRETO ARMADO REFORÇADO, CAPACIDADE DE 20.000 LITROS (NBR 7229); DIÂMETRO 3,25M, PROFUNDIDADE 3,10M</t>
  </si>
  <si>
    <t>SES02108</t>
  </si>
  <si>
    <t>FILTRO ANAERÓBIO, COM TAMPA EM CONCRETO ARMADO REFORÇADO, CAPACIDADE DE 20.000 LITROS (NBR 7229); DIÂMETRO 3,25M, PROFUNDIDADE 3,10M</t>
  </si>
  <si>
    <t>SES02109</t>
  </si>
  <si>
    <t>CAIXA GRADEADA 320 L – FABRICADA EM PEAD ( POLIETILENO DE ALTA DENSIDADE ) DIMENSÕES: 1,10 X 0,55 X 0,75 (PROFUNDIDADE)</t>
  </si>
  <si>
    <t>SES02110</t>
  </si>
  <si>
    <t>CAIXA DE CLORAÇÃO 700 LITROS- FIBRA DE VIDRO E POLIÉSTER REFORÇADO = COM TAMPA EM DIMENSÕES 1,50X0,70X0,75M (VOLUME ÚTIL 700 LITROS)</t>
  </si>
  <si>
    <t>SES08048</t>
  </si>
  <si>
    <t>RÉGUA P/GÁS MEDICINAL, EM ALUMÍNIO, COM: 01 PONTO P/ OXIGÊNIO, 01 PONTO P/ AR COMPRIMIDO, 08 TOMADAS ELÉTRICAS - FORNECIMENTO E INSTALAÇÃO</t>
  </si>
  <si>
    <t>SES08050</t>
  </si>
  <si>
    <t>RÉGUA P/GÁS MEDICINAL, EM ALUMÍNIO, COM: 01 PONTO P/ OXIGÊNIO, 01 PONTO P/ AR COMPRIMIDO, 01 PONTO P/ VÁCUO, 08 TOMADAS ELÉTRICAS, 01 PONTO P/ CHAMADA DE ENFERMAGEM - FORNECIMENTO E INSTALAÇÃO</t>
  </si>
  <si>
    <t>ORSE 11213</t>
  </si>
  <si>
    <t>SES08051</t>
  </si>
  <si>
    <t>RÉGUA P/GÁS MEDICINAL, EM ALUMÍNIO, COM: 02 PONTOS P/ OXIGÊNIO, 01 PONTO P/ AR COMPRIMIDO, 01 PONTO P/ VÁCUO, 01 PONTO P/ ÓXIDO NITROSO, 08 TOMADAS ELÉTRICAS - FORNECIMENTO E INSTALAÇÃO</t>
  </si>
  <si>
    <t>ORSE 11217</t>
  </si>
  <si>
    <t>SES08052</t>
  </si>
  <si>
    <t>ORSE 8732</t>
  </si>
  <si>
    <t>SES08053</t>
  </si>
  <si>
    <t>ORSE 8733</t>
  </si>
  <si>
    <t>SES08054</t>
  </si>
  <si>
    <t>CENTRAL DE VÁCUO SIMPLES</t>
  </si>
  <si>
    <t>SINAPI 83648 (05/2018)</t>
  </si>
  <si>
    <t>SES08055</t>
  </si>
  <si>
    <t>ORSE 9014</t>
  </si>
  <si>
    <t>SES08056</t>
  </si>
  <si>
    <t>MEDIDOR DE GAS GLP</t>
  </si>
  <si>
    <t>ORSE 9094</t>
  </si>
  <si>
    <t>SES08057</t>
  </si>
  <si>
    <t>ORSE 7838</t>
  </si>
  <si>
    <t>SES08058</t>
  </si>
  <si>
    <t>ORSE 9092</t>
  </si>
  <si>
    <t>SES08059</t>
  </si>
  <si>
    <t>REGULADOR DE GÁS 2º ESTÁGIO DE 2 KG/H (INSTALAÇÃO GÁS)</t>
  </si>
  <si>
    <t>SES03207</t>
  </si>
  <si>
    <t>ORSE 9512</t>
  </si>
  <si>
    <t>SES03208</t>
  </si>
  <si>
    <t>SIURB 091488</t>
  </si>
  <si>
    <t>SES03209</t>
  </si>
  <si>
    <t>QUADRO COMANDO PARA BOMBA DE INCENDIO TRIFASICO DE 10 HP</t>
  </si>
  <si>
    <t>FDE 09.05.089</t>
  </si>
  <si>
    <t>SES02111</t>
  </si>
  <si>
    <t>BUCHA REDUCAO FERRO GALVANIZADO DIAM. 3/4" X 1/2"</t>
  </si>
  <si>
    <t>SBC 55734</t>
  </si>
  <si>
    <t>SES02112</t>
  </si>
  <si>
    <t>BOLSA DE LIGAÇÃO PARA VASO SANITARIO, DN 1 1/2"</t>
  </si>
  <si>
    <t>CAERN 1070196</t>
  </si>
  <si>
    <t>SES02113</t>
  </si>
  <si>
    <t>TUBO DE DESCARGA VDE 1 1/2"</t>
  </si>
  <si>
    <t>FDE  08.80.021</t>
  </si>
  <si>
    <t>SES02114</t>
  </si>
  <si>
    <t>RALO SEMIESFERICO TIPO ABACAXI D= 150MM</t>
  </si>
  <si>
    <t>SES02115</t>
  </si>
  <si>
    <t>DIVISÓRIAS DE GRANITO BRANCO DALLAS, E = 3 CM, INCLUINDO ELEMENTOS DE FIXAÇÃO</t>
  </si>
  <si>
    <t>SES02116</t>
  </si>
  <si>
    <t>BANCADA DE AÇO INOXIDAVEL 1,32 X 0,70 M COM CUBA INOX MEDIA - FORNECIMENTO E INSTALAÇÃO</t>
  </si>
  <si>
    <t>SES02117</t>
  </si>
  <si>
    <t>BANCADA DE AÇO INOXIDAVEL 2,14 X 0,70 M COM CUBA INOX MEDIA - FORNECIMENTO E INSTALAÇÃO</t>
  </si>
  <si>
    <t>SES02118</t>
  </si>
  <si>
    <t>BANCADA DE AÇO INOXIDAVEL 4,8 X 0,70 M COM 3 CUBAS INOX MEDIA - FORNECIMENTO E INSTALAÇÃO</t>
  </si>
  <si>
    <t>SES02119</t>
  </si>
  <si>
    <t>RESERVATÓRIO EM POLIETILENO DE ALTA DENSIDADE (CISTERNA) COM ANTIOXIDANTE E PROTEÇÃO CONTRA RAIOS ULTRAVIOLETA (UV) - CAPACIDADE DE 20.000 LITROS</t>
  </si>
  <si>
    <t>CPOS 48.02.310</t>
  </si>
  <si>
    <t>SES01280</t>
  </si>
  <si>
    <t>PRATELEIRA DE GRANITO BRANCO DALLAS, ESPESSURA 30MM, INCLUSIVE APOIO</t>
  </si>
  <si>
    <t>SIURB 170501</t>
  </si>
  <si>
    <t>SES01281</t>
  </si>
  <si>
    <t>RETIRADA DE RESERVATÓRIOS DE AGUA ATE 5000 LITROS</t>
  </si>
  <si>
    <t>FDE 08.60.013</t>
  </si>
  <si>
    <t>SES01282</t>
  </si>
  <si>
    <t>PINTURA COM TINTA ACRÍLICA PANTONE 3U DE ACABAMENTO PULVERIZADA SOBRE SUPERFÍCIES METÁLICAS (EXCETO PERFIL) EXECUTADO EM OBRA (02 DEMÃOS).</t>
  </si>
  <si>
    <t>SINAPI 100753</t>
  </si>
  <si>
    <t>SES01283</t>
  </si>
  <si>
    <t>APLICAÇÃO MANUAL DE PINTURA COM TINTA LÁTEX ACRÍLICA PANTONE GREY 2U EM PAREDES, DUAS DEMÃOS</t>
  </si>
  <si>
    <t>SINAPI 88489</t>
  </si>
  <si>
    <t>SES03214</t>
  </si>
  <si>
    <t>RACK FECHADO DE PISO PADRÃO METÁLICO, 19 X 24 US X 500 MM</t>
  </si>
  <si>
    <t>CPOS 66.08.111</t>
  </si>
  <si>
    <t>SES03215</t>
  </si>
  <si>
    <t>FITA EM LED - FORNECIMENTO E ISTALAÇÃO</t>
  </si>
  <si>
    <t>SES03216</t>
  </si>
  <si>
    <t>LUMINÁRIA EM LED PARA ILUMINAÇÃO PÚBLICA,150W,BIVOLT</t>
  </si>
  <si>
    <t>ORSE 11999</t>
  </si>
  <si>
    <t>SES03217</t>
  </si>
  <si>
    <t>LUMINÁRIA PLAFON 60X60 48W LED SOBREPOR BRANCO FRIO BORDA BRANCA</t>
  </si>
  <si>
    <t>SES03218</t>
  </si>
  <si>
    <t>LÂMPADA FLUORESCENTE GERMICIDA 15W UV</t>
  </si>
  <si>
    <t>SIURB 098570</t>
  </si>
  <si>
    <t>SES02120</t>
  </si>
  <si>
    <t>JUNÇÃO SIMPLES, PVC, SERIE NORMAL, ESGOTO PREDIAL, DN 100 X 75 MM, JUNTA ELÁSTICA, FORNECIDO E INSTALADO EM RAMAL DE DESCARGA OU RAMAL DE ESGOTO SANITÁRIO</t>
  </si>
  <si>
    <t>SINAPI 89797</t>
  </si>
  <si>
    <t>SES02121</t>
  </si>
  <si>
    <t>BUCHA DE REDUCAO DE PVC, SOLDAVEL, LONGA, COM 60 X 50 MM - AGUA FRIA PREDIAL,</t>
  </si>
  <si>
    <t>ORSE 1088</t>
  </si>
  <si>
    <t>SES02122</t>
  </si>
  <si>
    <t>RESERVATÓRIO TIPO TAÇA 50.000 LITROS, COLUNA SECA - FORNECIMENTO E INSTALAÇÃO, EXCLUSIVE FUNDAÇÃO</t>
  </si>
  <si>
    <t>SES03219</t>
  </si>
  <si>
    <t>CÂMERA SPEED DOME FULL HD ZOOM 30X 1080P - FORNECIMENTO E INSTALAÇÃO</t>
  </si>
  <si>
    <t>CPOS 66.08.049</t>
  </si>
  <si>
    <t>SES03220</t>
  </si>
  <si>
    <t>DUTO PERFURADO - PERFILADOS CHAPA DE AÇO (38X38)mm</t>
  </si>
  <si>
    <t>SEINFRA C1165</t>
  </si>
  <si>
    <t>SES03221</t>
  </si>
  <si>
    <t>CANALETA PLÁSTICA 50X50MM, RECORTE ABERTO – FORNECIMENTO E INSTALAÇÃO</t>
  </si>
  <si>
    <t>ORSE 8358</t>
  </si>
  <si>
    <t>SES03222</t>
  </si>
  <si>
    <t>EMENDA INTERNA 150 X 50 MM COM BASE LISA PERFURADA PARA ELETROCALHA METÁLICA</t>
  </si>
  <si>
    <t>ORSE 7878</t>
  </si>
  <si>
    <t>SES03223</t>
  </si>
  <si>
    <t>EMENDA INTERNA P/ PERFILADO 38X38 mm</t>
  </si>
  <si>
    <t>SIURB 098425</t>
  </si>
  <si>
    <t>SES03224</t>
  </si>
  <si>
    <t>SWITCH GIGABIT PARA SERVIDOR CENTRAL COM 24 PORTAS FRONTAIS E 4 PORTAS SFP, CAPACIDADE DE 10/100/1000 MBPS</t>
  </si>
  <si>
    <t>CPOS 66.20.221</t>
  </si>
  <si>
    <t>SES03225</t>
  </si>
  <si>
    <t>SWITCH GIGABIT, POE, 8 PORTAS NÃO GERENCIÁVEL – FORNECIMENTO E INSTALAÇÃO</t>
  </si>
  <si>
    <t>ORSE 7781</t>
  </si>
  <si>
    <t>SES03226</t>
  </si>
  <si>
    <t>UNIDADE GERENCIADORA DIGITAL VÍDEO EM REDE (NVR) DE ATÉ 32 CANAIS, 2 INTERFACE DE REDE GIGABIT ETHERNET</t>
  </si>
  <si>
    <t>CPOS 66.08.620</t>
  </si>
  <si>
    <t>SES03227</t>
  </si>
  <si>
    <t>JUNÇÃO INTERNA TIPO "L" PARA PERFILADO 38X38 mm</t>
  </si>
  <si>
    <t>ORSE 11405</t>
  </si>
  <si>
    <t>SES03228</t>
  </si>
  <si>
    <t>JUNÇÃO INTERNA TIPO "T" PARA PERFILADO 38X38 mm</t>
  </si>
  <si>
    <t>SES04055</t>
  </si>
  <si>
    <t>ISOLAMENTO TÉRMICO P/ PAREDES E TETOS DE CÂMARAS FRIGORÍFICAS C/I PAINEIS DE POLIURETANO TIPO R1 REVESTIDOS C/ CHAPAS DE AÇO PINTADAS EM AMBAS AS FACES C/ PRIMER EPOXI + POLIESTER, ESPESSURA = 70MM</t>
  </si>
  <si>
    <t>SES04056</t>
  </si>
  <si>
    <t>ISOLAÇÃO DE TUBO DE COBRE COM TUBO DE BORRACHA ELASTOMERICA FLEXIVEL, DN 3/4"</t>
  </si>
  <si>
    <t>SES04057</t>
  </si>
  <si>
    <t xml:space="preserve">ISOLAÇÃO DE TUBO DE COBRE COM TUBO DE BORRACHA ELASTOMERICA FLEXIVEL, DN 1 3/8"
</t>
  </si>
  <si>
    <t>SES04058</t>
  </si>
  <si>
    <t xml:space="preserve">GRELHA DE RETORNO EM ALUMINIO FIXA ALETAS HORIZ.600X300MM
</t>
  </si>
  <si>
    <t>SBC 70929</t>
  </si>
  <si>
    <t>SES04059</t>
  </si>
  <si>
    <t xml:space="preserve">CORTINA DE AR 0,90M COM CONTROLE REMOTO 220
</t>
  </si>
  <si>
    <t>SBC 70439</t>
  </si>
  <si>
    <t>SES02123</t>
  </si>
  <si>
    <t xml:space="preserve"> ELETRODUTO FLEXÍVEL CORRUGADO, PEAD, DN 50 (1") - FORNECIMENTO E INSTALAÇÃO</t>
  </si>
  <si>
    <t>SINAPI 97667</t>
  </si>
  <si>
    <t>SES02124</t>
  </si>
  <si>
    <t>FORNECIMENTO E INSTALAÇÃO DE LUMINARIA TIPO CALHA COM LAMPADA TUBULAR LED, 2X20W</t>
  </si>
  <si>
    <t>SINAPI 73953/002</t>
  </si>
  <si>
    <t>SES01291</t>
  </si>
  <si>
    <t>MONTAGEM DE ARMADURA LONGITUDINAL/TRANSVERSAL DE ESTACAS DE SEÇÃO CIRCULAR, DIÂMETRO = 5,0 MM</t>
  </si>
  <si>
    <t>SINAPI 95576</t>
  </si>
  <si>
    <t>SES01292</t>
  </si>
  <si>
    <t>CONCRETO MAGRO PARA LASTRO, INCLUSOS ADITIVO IMPERMEABILIZANTE, TRAÇO 1:4,5:4,5 (CIMENTO/ AREIA MÉDIA/ BRITA 1) - PREPARO MECÂNICO COM BETONEIRA 600 L. AF_07/2016</t>
  </si>
  <si>
    <t>SINAPI 94968 E SINAPI 83534 01/2020</t>
  </si>
  <si>
    <t>SES01228</t>
  </si>
  <si>
    <t>SES01249</t>
  </si>
  <si>
    <t>ESTACA HÉLICE CONTÍNUA, DIÂMETRO DE 30 CM, INCLUSO CONCRETO FCK=30MPA E ARMADURA MÍNIMA (EXCLUSIVE MOBILIZAÇÃO E DESMOBILIZAÇÃO). AF_12/2019</t>
  </si>
  <si>
    <t>SINAPI 100651</t>
  </si>
  <si>
    <t>SES01284</t>
  </si>
  <si>
    <t>JUNTA SERRADA, SEÇÃO TRANSVERSAL DIM. 5 X 10 MM, PREENCHIMENTO COM SELANTE ELASTICO MONOCOMPONENTE A BASE DE POLIURETANO PARA JUNTAS DIVERSAS</t>
  </si>
  <si>
    <t>ORSE 4351</t>
  </si>
  <si>
    <t>SES01285</t>
  </si>
  <si>
    <t>ARMAÇÃO DE ESTRUTURAS DE CONCRETO ARMADO, UTILIZANDO AÇO CA-25 DE 20,0 MM - MONTAGEM. BARRA DE TRANSFERÊNCIA</t>
  </si>
  <si>
    <t>SINAPI 92923</t>
  </si>
  <si>
    <t>SES01286</t>
  </si>
  <si>
    <t>POLIMENTO MECÂNICO EM SUPERFÍCIES DE CONCRETO</t>
  </si>
  <si>
    <t>SIURB 039024</t>
  </si>
  <si>
    <t>SES01287</t>
  </si>
  <si>
    <t>KIT DE PORTA DE MADEIRA, 2 FOLHAS, 160X210CM , ESPESSURA DE 3,5CM, CAPA LISA EM HDF, ACABAMENTO MELAMINICO BRANCO, ITENS INCLUSOS: MOLA AÉREA, DOBRADIÇAS, MONTAGEM E INSTALAÇÃO DO BATENTE E FECHADURA - FORNECIMENTO E INSTALAÇÃO</t>
  </si>
  <si>
    <t>SES01288</t>
  </si>
  <si>
    <t>KIT PARAFUSO, PORCA E 2 ARRUELAS INOX ESTRUTURAL M16 X 50</t>
  </si>
  <si>
    <t>SES01289</t>
  </si>
  <si>
    <t>KIT PARAFUSO, PORCA E 2 ARRUELAS INOX ESTRUTURAL M20 X 70</t>
  </si>
  <si>
    <t>SES01293</t>
  </si>
  <si>
    <t>MURO COM BLOCO DE CONCRETO ESTRUTURAL E FUNDAÇÃO COM ESTACAS A TRADO, DE ACORDO COM PROJETO ESTRUTURAL, H=2,5M</t>
  </si>
  <si>
    <t>PROJETO ESTRUTURAL</t>
  </si>
  <si>
    <t>SES01294</t>
  </si>
  <si>
    <t>ISOLAMENTO TÉRMICO P/ PAREDES E TETOS DE CÂMARAS FRIGORÍFICAS C/ PAINEIS DE POLIISOCIANURATO REVESTIDOS C/ CHAPAS DE AÇO PINTADAS EM AMBAS AS FACES C/ PRIMER EPOXI + POLIESTER, ESPESSURA = 70MM COMP/ALT: 4,75</t>
  </si>
  <si>
    <t>SES01295</t>
  </si>
  <si>
    <t>ISOLAMENTO TÉRMICO P/ PAREDES E TETOS DE CÂMARAS FRIGORÍFICAS C/ PAINEIS DE POLIISOCIANURATO REVESTIDOS C/ CHAPAS DE AÇO PINTADAS EM AMBAS AS FACES C/ PRIMER EPOXI + POLIESTER, ESPESSURA = 70MM COMP/ALT: 2,275</t>
  </si>
  <si>
    <t>SES01296</t>
  </si>
  <si>
    <t>ISOLAMENTO TÉRMICO P/ PAREDES E TETOS DE CÂMARAS FRIGORÍFICAS C/ PAINEIS DE POLIISOCIANURATO REVESTIDOS C/ CHAPAS DE AÇO PINTADAS EM AMBAS AS FACES C/ PRIMER EPOXI + POLIESTER, ESPESSURA = 70MM COMP/ALT: 2,175</t>
  </si>
  <si>
    <t>SES01297</t>
  </si>
  <si>
    <t>ISOLAMENTO TÉRMICO P/ PAREDES E TETOS DE CÂMARAS FRIGORÍFICAS C/ PAINEIS DE POLIISOCIANURATO REVESTIDOS C/ CHAPAS DE AÇO PINTADAS EM AMBAS AS FACES C/ PRIMER EPOXI + POLIESTER, ESPESSURA = 70MM COMP/ALT: 4,00</t>
  </si>
  <si>
    <t>SES01298</t>
  </si>
  <si>
    <t>PERFIL U 40X70X40 RAL 9003 ACABAMENTO PAINEL</t>
  </si>
  <si>
    <t>ORSE 11892</t>
  </si>
  <si>
    <t>SES01299</t>
  </si>
  <si>
    <t>PERFIL EM ALUMINIO "T" (60X80)</t>
  </si>
  <si>
    <t>ORSE 12159</t>
  </si>
  <si>
    <t>SES01300</t>
  </si>
  <si>
    <t>TELHAMENTO COM TELHA FORRO PIR 30MM TR25/1020 PRÉ PINTADA 1 FACE RAL 9003 CHAPA GALVALUME 0,65MM E 1 FACE FILME PEROLIZADO, INCLUSO IÇAMENTO</t>
  </si>
  <si>
    <t>SES01301</t>
  </si>
  <si>
    <t>CUMEEIRA EM CHAPA DE AÇO PRÉ-PINTADA COM EPÓXI E POLIÉSTER, PERFIL TRAPEZOIDAL</t>
  </si>
  <si>
    <t>CPOS 16.12.200</t>
  </si>
  <si>
    <t>SES02125</t>
  </si>
  <si>
    <t>FRONTÃO OU TESTEIRA DE GRANITO - H ATÉ 20CM</t>
  </si>
  <si>
    <t>SIURB 101474</t>
  </si>
  <si>
    <t>SES02126</t>
  </si>
  <si>
    <t>SAIA DE GRANITO - H ATÉ 10CM</t>
  </si>
  <si>
    <t>SES03229</t>
  </si>
  <si>
    <t>CAIXA RETANGULAR 4" X 2" ALTA (2,00 M DO PISO), PVC, INSTALADA EM PAREDE COM PLACA CEGA - FORNECIMENTO E INSTALAÇÃO</t>
  </si>
  <si>
    <t>SINAPI 91939</t>
  </si>
  <si>
    <t>SES03230</t>
  </si>
  <si>
    <t>LUMINÁRIA TIPO PLAFON, DE EMBUTIR 30X30CM - FORNECIMENTO E INSTALAÇÃO</t>
  </si>
  <si>
    <t>SES03231</t>
  </si>
  <si>
    <t>POSTE DE AÇO CONICO CONTÍNUO, ENGASTADO, H=7M, - FORNECIMENTO E INSTALACAO.</t>
  </si>
  <si>
    <t>SINAPI 100622</t>
  </si>
  <si>
    <t>SES03232</t>
  </si>
  <si>
    <t>LÂMPADA LED BULBO 50 W, BASE E27 - FORNECIMENTO E INSTALAÇÃO</t>
  </si>
  <si>
    <t>SINAPI 97610</t>
  </si>
  <si>
    <t>SES03233</t>
  </si>
  <si>
    <t>CONTATOR DE POTÊNCIA 65 A - 2NA+2NF</t>
  </si>
  <si>
    <t>CPOS 40.10.132</t>
  </si>
  <si>
    <t>SES03234</t>
  </si>
  <si>
    <t>QUADRO DE COMANDO COM BARRAMENTO DE 250A, INCLUSO BOTAO DE IMPULSO E CONTATOR 220VCA 65A 2NA+2NF, EM CHAPA DE AÇO COM PINTURA ELETROSTÁTICA NA COR CINZA MED. 1200X800X350MM</t>
  </si>
  <si>
    <t>PROJETO ELÉTRICO</t>
  </si>
  <si>
    <t>SES03235</t>
  </si>
  <si>
    <t>DISJUNTOR BIPOLAR TIPO DIN, CORRENTE NOMINAL DE 63A - FORNECIMENTO E INSTALAÇÃO. AF_10/2020</t>
  </si>
  <si>
    <t>SINAPI 93666</t>
  </si>
  <si>
    <t>SES03236</t>
  </si>
  <si>
    <t>POSTE CONDUTOR PRÉ ZINCADO PARA DISTRIBUIÇÃO, COM SUPORTE PARA TOMADAS ELÉTRICAS E RJ, COM PINTURA ELETROSTÁTICA, INCLUSO 03 TOMADAS BRASILEIRAS - ALTURA DE 3,00 M</t>
  </si>
  <si>
    <t>CPOS 38.16.250</t>
  </si>
  <si>
    <t>SES03237</t>
  </si>
  <si>
    <t>SAIDA FINAL 3/4" 38mm</t>
  </si>
  <si>
    <t>SUDECAP 11.12.15</t>
  </si>
  <si>
    <t>SES03238</t>
  </si>
  <si>
    <t>SAIDA LATERAL 1" 38mm</t>
  </si>
  <si>
    <t>SES03239</t>
  </si>
  <si>
    <t>SAIDA LATERAL DUPLA 1" 38mm</t>
  </si>
  <si>
    <t>SES03240</t>
  </si>
  <si>
    <t>DISTRIBUIDOR OPTICO 12 FIBRAS EM METAL PARA RACK DE 19'' SC/LC (D.I.O) - COMPLETO</t>
  </si>
  <si>
    <t>SES03241</t>
  </si>
  <si>
    <t>UNIDADE DE DISCO RÍGIDO (HD) 6TB</t>
  </si>
  <si>
    <t>CPOS 66.08.340</t>
  </si>
  <si>
    <t>SES04060</t>
  </si>
  <si>
    <t>UNIDADE CONDENSADORA CAMARA FRIA SAF</t>
  </si>
  <si>
    <t>SES04061</t>
  </si>
  <si>
    <t xml:space="preserve"> </t>
  </si>
  <si>
    <t>UNIDADE EVAPORADORA CAMARA FRIA SAF</t>
  </si>
  <si>
    <t>SBC 70931</t>
  </si>
  <si>
    <t>SES07022</t>
  </si>
  <si>
    <t>CABO BLINDADO PARA ALARME DE INCÊNDIO 4VIAS (2X0,75MM+2X1,50MM)</t>
  </si>
  <si>
    <t>ORSE 12141</t>
  </si>
  <si>
    <t>SES07023</t>
  </si>
  <si>
    <t>REPETIDORA DE SINAIS DE OCORRÊNCIAS DIGITAL ENDEREÇÁVEL, DO PAINEL SINÓPTICO DA CENTRAL DE ALARME</t>
  </si>
  <si>
    <t>CPOS 66.02.060</t>
  </si>
  <si>
    <t>SES07052</t>
  </si>
  <si>
    <t>EXTINTOR DE INCÊNDIO COM CARGA DE PÓ QUÍMICO SECO - 8KG</t>
  </si>
  <si>
    <t>SIURB 100892</t>
  </si>
  <si>
    <t>SES07053</t>
  </si>
  <si>
    <t>LUMINÁRIA AUTÔNOMA DE EMERGÊNCIA TIPO FAROLETE 3000 LUMENS</t>
  </si>
  <si>
    <t>ORSE 7860</t>
  </si>
  <si>
    <t>SES07054</t>
  </si>
  <si>
    <t>BOMBA TRIFASICA, POTÊNCIA DE 12,5CV-220V/380V, PARA COMBATE À INCÊNDIO - FORNECIMENTO E INSTALAÇÃO</t>
  </si>
  <si>
    <t>SINAPI 73836/002</t>
  </si>
  <si>
    <t>SES07055</t>
  </si>
  <si>
    <t>COTOVELO 90 GRAUS DE FERRO GALVANIZADO, COM ROSCA BSP, DE 4"</t>
  </si>
  <si>
    <t>SEINFRA C3706</t>
  </si>
  <si>
    <t>SES07056</t>
  </si>
  <si>
    <t>BOMBA CENTRIFUGA C/ MOTOR ELETRICO TRIFASICO 5CV</t>
  </si>
  <si>
    <t>SINAPI 83486</t>
  </si>
  <si>
    <t>SES08060</t>
  </si>
  <si>
    <t>BOMBA A VÁCUO VAZÃO 12M3/H, POTÊNCIA 0,5HP, RESERVATÓRIO 200 LITROS, CONFORME PROJETO</t>
  </si>
  <si>
    <t>CONFORME PROJETO</t>
  </si>
  <si>
    <t>SES08061</t>
  </si>
  <si>
    <t>RÉGUA HOSPITALAR 11 MÓDULOS - 850X340MM CONFORME PROJETO</t>
  </si>
  <si>
    <t>SES08062</t>
  </si>
  <si>
    <t>RÉGUA HOSPITALAR 14 MÓDULOS - 1050X340MM CONFORME PROJETO</t>
  </si>
  <si>
    <t>SES08063</t>
  </si>
  <si>
    <t>SES03242</t>
  </si>
  <si>
    <t>CAIXA DE PASSAGEM PARA TELEFONE 40X40X15CM (SOBREPOR) FORNECIMENTO E INSTALACAO</t>
  </si>
  <si>
    <t>SINAPI 100557</t>
  </si>
  <si>
    <t>SES02129</t>
  </si>
  <si>
    <t>VÁLVULA DE RETENÇÃO DE BRONZE, PE COM CRIVOS, EXTREMIDADE COM ROSCA, DE 1 1/4" - FORNECIMENTO E INSTALAÇÃO</t>
  </si>
  <si>
    <t xml:space="preserve"> INHI - INSTALAÇÕES HIDROS SANITÁRIAS</t>
  </si>
  <si>
    <t>SES01308</t>
  </si>
  <si>
    <t>PORTA DE MADEIRA COM VISOR DE VIDRO, ESPESSURA DE 3,5CM, CAPA LISA EM HDF, 120X210X3,5CM, 2 FOLHAS, INCLUSO ADUELA 2A, ALIZAR 2A E DOBRADIÇAS VAI-E-VEM</t>
  </si>
  <si>
    <t>SES03245</t>
  </si>
  <si>
    <t>ORSE 11316</t>
  </si>
  <si>
    <t>SES01326</t>
  </si>
  <si>
    <t>BANCADA DE AÇO INOXIDAVEL 3,0 X 0,60 M - FORNECIMENTO E INSTALAÇÃO</t>
  </si>
  <si>
    <t>SES01327</t>
  </si>
  <si>
    <t>BANCADA DE AÇO INOXIDAVEL 3,0X0,60 M, COM UMA CUBA DE EMBUTIR DE AÇO INOXIDÁVEL MÉDIA 46X30X12 CM, VÁLVULA AMERICANA EM METAL CROMADO, SIFÃO TIPO GARRAFA EM METAL - FORNECIMENTO E INSTALAÇÃO</t>
  </si>
  <si>
    <t>SES01328</t>
  </si>
  <si>
    <t>BANCADA DE AÇO INOXIDAVEL 1,8 X 0,60 M - FORNECIMENTO E INSTALAÇÃO</t>
  </si>
  <si>
    <t>SES01329</t>
  </si>
  <si>
    <t>BANCADA DE AÇO INOXIDAVEL 3,2 X 0,60 M - FORNECIMENTO E INSTALAÇÃO</t>
  </si>
  <si>
    <t>SES01330</t>
  </si>
  <si>
    <t>BANCADA DE AÇO INOXIDAVEL 3,5 X 0,60 M - FORNECIMENTO E INSTALAÇÃO</t>
  </si>
  <si>
    <t>SES01331</t>
  </si>
  <si>
    <t>SINAPI 86893</t>
  </si>
  <si>
    <t>SES01332</t>
  </si>
  <si>
    <t>TORNEIRA CROMADA DE MESA PARA LAVATORIO TEMPORIZADA PRESSAO BICA BAIXA - FORNECIMENTO E INSTALAÇÃO</t>
  </si>
  <si>
    <t>SES01333</t>
  </si>
  <si>
    <t>PAR DE SUPORTES DE BASQUETE MODELO FNDE, INCLUSIVE FUNDAÇÃO, COM TABELAS DE BASQUETE</t>
  </si>
  <si>
    <t>SES01334</t>
  </si>
  <si>
    <t>CONJUNTO DE TRAVES OFICIAL PARA FUTEBOL 3x2M EM AÇO GALVANIZADO 3" COM REQUADRO E REDES DE POLIETILENO FIO 4MM (CONJUNTO P/FUTSAL) - FORNECIMENTO E INSTALAÇÃO.</t>
  </si>
  <si>
    <t>ORSE 10069</t>
  </si>
  <si>
    <t>SES01335</t>
  </si>
  <si>
    <t>CONJUNTO PARA QUADRA DE VOLEI COM POSTES EM TUBO DE ACO GALVANIZADO 3", H = *255* CM, COM GANCHOS DE FIXAÇÃO COR BCA, CARRETILHA EM FERRO GALVANIZADO COM CATRATA PINT BCA, REDE DE NYLON COM 2 MM, MALHA 10 X 10 CM, ANEL PARA CABO DE AÇO, ROLDANA, INCLUSIVE TAMPA NIVELADA COM PISO. - FORNECIMENTO E INSTALAÇÃO.</t>
  </si>
  <si>
    <t>SES04067</t>
  </si>
  <si>
    <t>LETRA DE ACO INOX NO22 ALT=20CM FORNECIMENTO E COLOCACAO</t>
  </si>
  <si>
    <t>SINAPI 84124</t>
  </si>
  <si>
    <t>SES03255</t>
  </si>
  <si>
    <t>TRANSFORMADOR DISTRIBUICAO 750KVA TRIFASICO 60HZ CLASSE 15KV IMERSO EM ÓLEO MINERAL FORNECIMENTO E INSTALACAO</t>
  </si>
  <si>
    <t>SINAPI 73857/009</t>
  </si>
  <si>
    <t>SES03265</t>
  </si>
  <si>
    <t>FORNECIMENTO E INSTALAÇÃO DE POSTO DE TRANSFORMAÇÃO DE 13,8KV, 220/127V, 112,5KVA</t>
  </si>
  <si>
    <t>EMBASA 600809</t>
  </si>
  <si>
    <t>SES01336</t>
  </si>
  <si>
    <t>ESPAÇADOR TIPO CARANGUEJO, EM PLÁSTICO, PARA TELAS SOLDADAS</t>
  </si>
  <si>
    <t>ORSE 11475</t>
  </si>
  <si>
    <t>SES01307</t>
  </si>
  <si>
    <t>CABO DE ACO GALVANIZADO, DIAMETRO 9,53 MM (3/8"), COM ALMA DE FIBRA</t>
  </si>
  <si>
    <t>ORSE 3923</t>
  </si>
  <si>
    <t>SES03247</t>
  </si>
  <si>
    <t>DISJUNTOR SÉRIE UNIVERSAL, EM CAIXA MOLDADA, TÉRMICO FIXO E MAGNÉTICO AJUSTÁVEL, TRIPOLAR 600 V, CORRENTE DE 300 A ATÉ 400 A</t>
  </si>
  <si>
    <t>CPOS 37.13.720</t>
  </si>
  <si>
    <t>SES03256</t>
  </si>
  <si>
    <t>TAMPA CONDULETE PVC PARA INTERRUPTOR</t>
  </si>
  <si>
    <t>AGETOP CIVIL 072430</t>
  </si>
  <si>
    <t>SES03257</t>
  </si>
  <si>
    <t>TAMPA PARA CONDULETE, EM PVC, PARA TOMADA HEXAGONAL</t>
  </si>
  <si>
    <t>SES03258</t>
  </si>
  <si>
    <t>ABRAÇADEIRA GALVANIZADA TIPO U 3/4"</t>
  </si>
  <si>
    <t>ORSE 10209</t>
  </si>
  <si>
    <t>SES03259</t>
  </si>
  <si>
    <t>ABRAÇADEIRA GALVANIZADA TIPO U 1"</t>
  </si>
  <si>
    <t>SES03263</t>
  </si>
  <si>
    <t xml:space="preserve"> IOPES 150884</t>
  </si>
  <si>
    <t>SES03264</t>
  </si>
  <si>
    <t>QUADRO DE DISTRIBUIÇÃO DE ENERGIA EM PVC, DE EMBUTIR, COM BARRAMENTO, PARA 8 DISJUNTORES - FORNECIMENTO E INSTALAÇÃO. AF_10/2020</t>
  </si>
  <si>
    <t>SINAPI 101876</t>
  </si>
  <si>
    <t>SES03266</t>
  </si>
  <si>
    <t>ABRAÇADEIRA GALVANIZADA TIPO U 1.1/2"</t>
  </si>
  <si>
    <t>SES03267</t>
  </si>
  <si>
    <t>LUMINÁRIA TIPO PLAFON DE EMBUTIR QUADRADA PARA 2 LÂMPADAS 18W</t>
  </si>
  <si>
    <t>AGETOP CIVIL 071646</t>
  </si>
  <si>
    <t>SES03268</t>
  </si>
  <si>
    <t>LÂMPADA DE LED (BULBO) SOQUETE E-27 - 18W</t>
  </si>
  <si>
    <t>SIURB 098278</t>
  </si>
  <si>
    <t>SES03269</t>
  </si>
  <si>
    <t>CURVA 90 VERTICAL EXTERNA 100 X 50 - FORNECIMENTO E INSTALAÇÃO</t>
  </si>
  <si>
    <t>ORSE 10278</t>
  </si>
  <si>
    <t>SES03270</t>
  </si>
  <si>
    <t>SES03271</t>
  </si>
  <si>
    <t>FORNECIMENTO E INSTALAÇÃO DE MÃO FRANCESA SIMPLES 100mm</t>
  </si>
  <si>
    <t>ORSE 11298</t>
  </si>
  <si>
    <t>SES03272</t>
  </si>
  <si>
    <t>FORNECIMENTO E INSTALAÇÃO DE RÉGUA PARA RACK - 8 TOMADAS 10A</t>
  </si>
  <si>
    <t>SES03273</t>
  </si>
  <si>
    <t>FORNECIMENTO E INSTALAÇÃO DE CONECTOR RJ 45 PARA REDE DE DADOS</t>
  </si>
  <si>
    <t>ORSE 7164</t>
  </si>
  <si>
    <t>SES03274</t>
  </si>
  <si>
    <t>ESPELHO 4" X 2" 1 FURO RJ-45</t>
  </si>
  <si>
    <t>AGETOP CIVIL 071278</t>
  </si>
  <si>
    <t>SES03275</t>
  </si>
  <si>
    <t>ESPELHO 4" X 2" 2 FUROS RJ-45</t>
  </si>
  <si>
    <t>AGETOP CIVIL 071279</t>
  </si>
  <si>
    <t>SES03276</t>
  </si>
  <si>
    <t>CABO COBRE NU 10MM2</t>
  </si>
  <si>
    <t>SEINFRA C0517</t>
  </si>
  <si>
    <t>SES03277</t>
  </si>
  <si>
    <t>CABO COBRE NU 16MM2</t>
  </si>
  <si>
    <t>SEINFRA C0518</t>
  </si>
  <si>
    <t>SES06070</t>
  </si>
  <si>
    <t>BARRA ROSCADA M8X1,25 PARA PERFILADO</t>
  </si>
  <si>
    <t>SUDECAP 11.12.10</t>
  </si>
  <si>
    <t>SES06071</t>
  </si>
  <si>
    <t>BARRA ROSCADA M6X1,00 PARA PERFILADO</t>
  </si>
  <si>
    <t>SES06072</t>
  </si>
  <si>
    <t>FORNECIMENTO E INSTALAÇÃO DE SEPARADOR DE UMIDADE 32X32X1/2"</t>
  </si>
  <si>
    <t>SES06073</t>
  </si>
  <si>
    <t>FORNECIMENTO E INSTALAÇÃO DE FILTRO DE AR SEPARADOR AGUA E OLEO 1/2"</t>
  </si>
  <si>
    <t>SES06074</t>
  </si>
  <si>
    <t>FORNECIMENTO E INSTALAÇÃO DE CURVA LONGA PPR AZUL 1.1/2" 90° - AZUL</t>
  </si>
  <si>
    <t>AGETOP CIVIL 081735</t>
  </si>
  <si>
    <t>SES06075</t>
  </si>
  <si>
    <t>BUCHA DE REDUÇÃO EM POLIPROPILENO PPR, DN= 50X32 MM - AZUL - FORNECIMENTO E INSTALAÇÃO</t>
  </si>
  <si>
    <t>CPOS 46.29.260</t>
  </si>
  <si>
    <t>SES06076</t>
  </si>
  <si>
    <t>BUCHA DE REDUÇÃO EM POLIPROPILENO PPR, DN= 32X20 MM - AZUL - FORNECIMENTO E INSTALAÇÃO</t>
  </si>
  <si>
    <t>CPOS 46.29.200</t>
  </si>
  <si>
    <t>SES06077</t>
  </si>
  <si>
    <t>FORNECIMENTO E INSTALAÇÃO DE CURVA 180° PPR AZUL 20mm</t>
  </si>
  <si>
    <t>CPOS 46.29.440</t>
  </si>
  <si>
    <t>SES06078</t>
  </si>
  <si>
    <t>FORNECIMENTO E INSTALAÇÃO DE JOELHO 45° PPR AZUL 20mm</t>
  </si>
  <si>
    <t>CPOS 46.29.900</t>
  </si>
  <si>
    <t>SES06079</t>
  </si>
  <si>
    <t>FORNECIMENTO E INSTALAÇÃO DE CURVA 90° PPR AZUL 20mm</t>
  </si>
  <si>
    <t>CPOS 46.29.350</t>
  </si>
  <si>
    <t>SES06080</t>
  </si>
  <si>
    <t>FORNECIMENTO E INSTALAÇÃO DE PURGADOR AUTOMÁTICO ROSCA 1/2"</t>
  </si>
  <si>
    <t>SETOP ARC-PUR-005</t>
  </si>
  <si>
    <t>SES06081</t>
  </si>
  <si>
    <t>UNIAO MISTA COM FLANGE PPR AZUL 20mmX1/2"</t>
  </si>
  <si>
    <t>ORSE 10314</t>
  </si>
  <si>
    <t>SES06082</t>
  </si>
  <si>
    <t>UNIAO MISTA COM FLANGE PPR AZUL 50mmX1.1/2"</t>
  </si>
  <si>
    <t>ORSE 984</t>
  </si>
  <si>
    <t>SES06083</t>
  </si>
  <si>
    <t>FORNECIMENTO E INSTALAÇÃO DE UNIDADE DE TRATAMENTO DE AR 1/2"</t>
  </si>
  <si>
    <t>SUDECAP 10.47.11</t>
  </si>
  <si>
    <t>SES03280</t>
  </si>
  <si>
    <t>CAIXA DE DERIVAÇÃO "I" EM CHAPA DE AÇO PARA PERFILADO</t>
  </si>
  <si>
    <t>SETOP ELE-PER-095</t>
  </si>
  <si>
    <t>SES03281</t>
  </si>
  <si>
    <t>KIT DE SEGURANÇA CONTENDO 01 CONTROLADOR DE ACESSO COM TECLADO NÚMERICO, 01 FECHADURA DE ELETROIMÃ 150KGF, FONTE DE ALIMENTAÇÃO 1A 12V, 1 BOTEIRA SAÍDA INOX, 01 BATERIA 12V 7AH E CAIXA PVC PROTEÇÃO 10X10CM</t>
  </si>
  <si>
    <t>CPOS 28.01.146</t>
  </si>
  <si>
    <t>SES03282</t>
  </si>
  <si>
    <t>CÂMERA INTERNA DE VÍDEO FULL HD IP 20 METROS DOME</t>
  </si>
  <si>
    <t>SES03283</t>
  </si>
  <si>
    <t>CURVA HORIZONTAL 38x38 MM PARA ELETROCALHA</t>
  </si>
  <si>
    <t>ORSE 9987</t>
  </si>
  <si>
    <t>SES03284</t>
  </si>
  <si>
    <t>FORNECIMENTO E INSTALAÇÃO DE ELETROCALHA PERFURADA 38X38 MM</t>
  </si>
  <si>
    <t>ORSE 4536</t>
  </si>
  <si>
    <t>SES03285</t>
  </si>
  <si>
    <t>JUNÇÃO PARA PERFILADO TIPO "X", 38x38 MM</t>
  </si>
  <si>
    <t>ORSE 9667</t>
  </si>
  <si>
    <t>SES03286</t>
  </si>
  <si>
    <t>EMENDA PARA PERFILADO TIPO "I" 38X38 MM</t>
  </si>
  <si>
    <t>ORSE 9666</t>
  </si>
  <si>
    <t>SES03287</t>
  </si>
  <si>
    <t>SAIDA LATERAL PARA ELETROCALHA 1"</t>
  </si>
  <si>
    <t>CPOS 38.07.134</t>
  </si>
  <si>
    <t>SES03288</t>
  </si>
  <si>
    <t>SAIDA LATERAL DUPLA PARA ELETROCALHA 1"</t>
  </si>
  <si>
    <t>SES03289</t>
  </si>
  <si>
    <t>FORNECIMENTO E INSTALAÇÃO DE CÂMARAS 1080P , IP, VISÃO NOTURNA , 20 METROS</t>
  </si>
  <si>
    <t>SBC 67207</t>
  </si>
  <si>
    <t>SES03290</t>
  </si>
  <si>
    <t>FORNECIMENTO E INSTALAÇÃO DE CÂMARAS 1080P , IP, VISÃO NOTURNA , 40 METROS</t>
  </si>
  <si>
    <t>SES03292</t>
  </si>
  <si>
    <t>FORNECIMENTO E INSTALAÇÃO CÂMERA SPEED DOME IP ZOOM 30X ALIMENTAÇÃO POE+, IK10 RESISTENTE A VANDALISMO</t>
  </si>
  <si>
    <t>SES03293</t>
  </si>
  <si>
    <t>BANDEJA PARA RACK 19" 1U</t>
  </si>
  <si>
    <t>ORSE 11417</t>
  </si>
  <si>
    <t>SES03294</t>
  </si>
  <si>
    <t>FORNENCIMENTO E INSTALAÇÃO DE PATCH CORD COM CONECTOR MINI GBIC SFP+ PARA CASCATEAMENTO, CONEXÃO LC</t>
  </si>
  <si>
    <t>ORSE 10694</t>
  </si>
  <si>
    <t>SES03295</t>
  </si>
  <si>
    <t>SES03296</t>
  </si>
  <si>
    <t>FORNECIMENTO E INSTALAÇÃO DE TELEFONE IP</t>
  </si>
  <si>
    <t>SES03297</t>
  </si>
  <si>
    <t>FORNECIMENTO E INSTALÇÃO DE NOBREAK 5KVA</t>
  </si>
  <si>
    <t>SES01337</t>
  </si>
  <si>
    <t>PORTA DE ABS RIGIDA DE ALTO IMPACTO VAI-E-VEM COM 12MM DE ESPESSURA, 2 FOLHAS, DIMENSÃO 1200X2100MM, COM VISOR</t>
  </si>
  <si>
    <t>SES01338</t>
  </si>
  <si>
    <t>PORTA DE ABS RIGIDA DE ALTO IMPACTO VAI-E-VEM COM 12MM DE ESPESSURA, 2 FOLHAS, DIMENSÃO 1600X2100MM, COM VISOR</t>
  </si>
  <si>
    <t>SES01339</t>
  </si>
  <si>
    <t>PORTA DE ABS RIGIDA DE ALTO IMPACTO COM 12MM DE ESPESSURA, 2 FOLHAS, DIMENSÃO 2000X2100MM, COM VISOR</t>
  </si>
  <si>
    <t>SES01340</t>
  </si>
  <si>
    <t>PORTA DE ABS RIGIDA DE ALTO IMPACTO COM 12MM DE ESPESSURA, 1 FOLHA, DIMENSÃO 1200X2100MM, COM VISOR E FECHADURA</t>
  </si>
  <si>
    <t>SES03291</t>
  </si>
  <si>
    <t>QUADRO DE DISTRIBUIÇÃO DE ENERGIA EM CHAPA DE AÇO GALVANIZADO, DE EMBUTIR, COM BARRAMENTO TRIFÁSICO, PARA 40 DISJUNTORES DIN 100A - FORNECIMENTO E INSTALAÇÃO</t>
  </si>
  <si>
    <t>SINAPI 101881</t>
  </si>
  <si>
    <t>SES03298</t>
  </si>
  <si>
    <t>LUMINÁRIA TIPO PLAFON, DE EMBUTIR, COM 1 PAINEL LED DE 36W - FORNECIMENTO E INSTALAÇÃO.</t>
  </si>
  <si>
    <t>SES03299</t>
  </si>
  <si>
    <t>ELETROCALHA 50X50MM PERFURADA TIPO U - FORNECIMENTO E INSTALAÇÃO</t>
  </si>
  <si>
    <t>SES03300</t>
  </si>
  <si>
    <t>FORNECIMENTO E INSTALAÇÃO DE MÓDULO MINI-GBIC</t>
  </si>
  <si>
    <t>ORSE 12782</t>
  </si>
  <si>
    <t>SES01342</t>
  </si>
  <si>
    <t>SEINFRA C1052</t>
  </si>
  <si>
    <t>SES01343</t>
  </si>
  <si>
    <t>DEMOLIÇÃO MANUAL DE PISO CIMENTICIO SOBRE LASTRO DE CONCRETO</t>
  </si>
  <si>
    <t>AGETOP 020109</t>
  </si>
  <si>
    <t>SES01344</t>
  </si>
  <si>
    <t>EXECUÇÃO E COMPACTAÇÃO DE ATERRO COM SOLO PREDOMINANTEMENTE ARENOSO - EXCLUSIVE TRANSPORTE DE CARGA</t>
  </si>
  <si>
    <t>SINAPI 96386, SINAPI 94342</t>
  </si>
  <si>
    <t>SES01345</t>
  </si>
  <si>
    <t>ESPALHAMENTO DE MATERIAL COM TRATOR DE ESTEIRAS, INCLUSIVEL MATERIAL ARENOSO</t>
  </si>
  <si>
    <t>SINAPI 100574, SINAPI 94342</t>
  </si>
  <si>
    <t>SES01346</t>
  </si>
  <si>
    <t>RODABANCADA EM GRANITO, ALTURA 10 CM</t>
  </si>
  <si>
    <t>SES03304</t>
  </si>
  <si>
    <t>REGUA COM 8 TOMADAS 19" PARA RACK</t>
  </si>
  <si>
    <t>SES03305</t>
  </si>
  <si>
    <t>PARAFUSO SEXTAVADO INOX D = 1/4" X 1"</t>
  </si>
  <si>
    <t>AGETOP CIVIL 071870</t>
  </si>
  <si>
    <t>SES03306</t>
  </si>
  <si>
    <t>CAIXA DE EQUIPOTENCIALIZAÇÃO EM AÇO 200X200X90MM PARA EMBUTIR COM TAMPA, COM 9 TERMINAIS</t>
  </si>
  <si>
    <t>ORSE 11273</t>
  </si>
  <si>
    <t>SES02131</t>
  </si>
  <si>
    <t>TORNEIRA DE METAL, 3/4", PARA JARDIM - FORNECIMENTO E INSTALAÇÃO</t>
  </si>
  <si>
    <t>SINAPI 86913</t>
  </si>
  <si>
    <t>SES02132</t>
  </si>
  <si>
    <t>TORNEIRA CROMADA DE MESA PARA COZINHA, BICA MOVEL, COM AREJADOR, 1/2" - FORNECIMENTO E INSTALAÇÃO</t>
  </si>
  <si>
    <t>SES02133</t>
  </si>
  <si>
    <t>FILTRO TIPO "Y" EM BRONZE, DIÂMETRO DE 1"</t>
  </si>
  <si>
    <t>SETOP ARC-FIL-015</t>
  </si>
  <si>
    <t>SES02134</t>
  </si>
  <si>
    <t>REGISTRO DE GAVETA BRUTO, LATÃO, ROSCÁVEL, 1 1/4", FORNECIDO E INSTALADO EM RAMAL DE ÁGUA</t>
  </si>
  <si>
    <t>SINAPI 89353</t>
  </si>
  <si>
    <t>SES02135</t>
  </si>
  <si>
    <t>REGISTRO DE GAVETA BRUTO, LATÃO, ROSCÁVEL, 1 1/2", FORNECIDO E INSTALADO EM RAMAL DE ÁGUA</t>
  </si>
  <si>
    <t>SES02136</t>
  </si>
  <si>
    <t>REGISTRO DE GAVETA BRUTO, LATÃO, ROSCÁVEL, 1", FORNECIDO E INSTALADO EM RAMAL DE ÁGUA</t>
  </si>
  <si>
    <t>SES02137</t>
  </si>
  <si>
    <t>REGISTRO DE GAVETA BRUTO, LATÃO, ROSCÁVEL, 1", COM ACABAMENTO E CANOPLA CROMADOS. FORNECIDO E INSTALADO EM RAMAL DE ÁGUA</t>
  </si>
  <si>
    <t>SINAPI 89987</t>
  </si>
  <si>
    <t>SES02138</t>
  </si>
  <si>
    <t>ADAPTADOR DE RALO LINEAR PARA RALO SIFONADO</t>
  </si>
  <si>
    <t>SES02139</t>
  </si>
  <si>
    <t>CAIXA SIFONADA, PVC, DN 100 X 100 X 50 MM, JUNTA ELÁSTICA, FORNECIDA E INSTALADA EM RAMAL DE DESCARGA OU EM RAMAL DE ESGOTO SANITÁRIO</t>
  </si>
  <si>
    <t>SES02140</t>
  </si>
  <si>
    <t>RALO ABACAXI SEMIESFERICO FOFO 100MM</t>
  </si>
  <si>
    <t>ORSE 4283</t>
  </si>
  <si>
    <t>SES02141</t>
  </si>
  <si>
    <t>CUBA DE EMBUTIR RETANGULAR DE AÇO INOXIDÁVEL, 50 X 40 X 20 CM - FORNECIMENTO E INSTALAÇÃO</t>
  </si>
  <si>
    <t>SES02142</t>
  </si>
  <si>
    <t>VÁLVULA EM METAL CROMADO 1" PARA TANQUE OU LAVATÓRIO, COM OU SEM LADRÃO - FORNECIMENTO E INSTALAÇÃO. AF_01/2020</t>
  </si>
  <si>
    <t>SINAPI 86877</t>
  </si>
  <si>
    <t>SES02143</t>
  </si>
  <si>
    <t>CAP PVC ESGOTO 50MM (TAMPÃO) - FORNECIMENTO E INSTALAÇÃO</t>
  </si>
  <si>
    <t>SINAPI 72293</t>
  </si>
  <si>
    <t>SES02144</t>
  </si>
  <si>
    <t>TÊ DE INSPEÇÃO, PVC, SERIE R, ÁGUA PLUVIAL, DN 150 MM, JUNTA ELÁSTICA, FORNECIDO E INSTALADO EM RAMAL DE ENCAMINHAMENTO</t>
  </si>
  <si>
    <t>SINAPI 89559</t>
  </si>
  <si>
    <t>SES02145</t>
  </si>
  <si>
    <t>JOELHO SOLDÁVEL E COM ROSCA, PVC, SOLDÁVEL, DN 25MM X 3/4"</t>
  </si>
  <si>
    <t>SINAPI 89385</t>
  </si>
  <si>
    <t>SES02146</t>
  </si>
  <si>
    <t>NIPLE, EM FERRO GALVANIZADO, DN 25 (1"), CONEXÃO ROSQUEADA - FORNECIMENTO E INSTALAÇÃO</t>
  </si>
  <si>
    <t>SES02147</t>
  </si>
  <si>
    <t>BUCHA DE REDUÇÃO, PVC, SOLDÁVEL, DN 40MM X 32MM, INSTALADO EM RAMAL OU SUB-RAMAL DE ÁGUA - FORNECIMENTO E INSTALAÇÃO</t>
  </si>
  <si>
    <t>SES02148</t>
  </si>
  <si>
    <t>TÊ DE REDUÇÃO, PVC, SOLDÁVEL, DN 50MM X 32MM, INSTALADO EM PRUMADA DE ÁGUA - FORNECIMENTO E INSTALAÇÃO</t>
  </si>
  <si>
    <t>SES02149</t>
  </si>
  <si>
    <t>JOELHO 90 GRAUS COM BUCHA DE LATÃO, PVC, SOLDÁVEL, DN 1" X 3/4", INSTALADO EM RAMAL OU SUB-RAMAL DE ÁGUA - FORNECIMENTO E INSTALAÇÃO</t>
  </si>
  <si>
    <t>SINAPI 90373</t>
  </si>
  <si>
    <t>SES02150</t>
  </si>
  <si>
    <t>JUNÇÃO SIMPLES, PVC, SERIE R, ÁGUA PLUVIAL, DN 75 X 50 MM, JUNTA ELÁSTICA, FORNECIDO E INSTALADO EM RAMAL DE ENCAMINHAMENTO</t>
  </si>
  <si>
    <t>SINAPI 89565</t>
  </si>
  <si>
    <t>SES02151</t>
  </si>
  <si>
    <t>TÊ, PVC, SERIE R, ÁGUA PLUVIAL OU ESGOTO, DN 50 X 50 MM</t>
  </si>
  <si>
    <t>SINAPI 89687</t>
  </si>
  <si>
    <t>SES02152</t>
  </si>
  <si>
    <t>TÊ, PVC, SERIE R, ÁGUA PLUVIAL OU ESGOTO, DN 75 X 50 MM</t>
  </si>
  <si>
    <t>SES02153</t>
  </si>
  <si>
    <t>SES04069</t>
  </si>
  <si>
    <t>TRANSPORTE COM CAMINHÃO BASCULANTE 10 M3 DE MASSA ASFALTICA PARA PAVIMENTAÇÃO URBANA</t>
  </si>
  <si>
    <t>SINAPI 95303</t>
  </si>
  <si>
    <t>SES02154</t>
  </si>
  <si>
    <t>PRESSURIZADOR DE 0,5CV (370W) - FORNECIMENTO E INSTALAÇÃO</t>
  </si>
  <si>
    <t>ORSE 12882</t>
  </si>
  <si>
    <t>SES02155</t>
  </si>
  <si>
    <t>AGESUL 1301005024</t>
  </si>
  <si>
    <t>SES02156</t>
  </si>
  <si>
    <t>RALO SECO LINEAR, EM AÇO INOX, SUPERFICIE LISA, 90CM - FORNECIMENTO E INSTALAÇÃO</t>
  </si>
  <si>
    <t>ORSE 12897</t>
  </si>
  <si>
    <t>SES01347</t>
  </si>
  <si>
    <t>SES03307</t>
  </si>
  <si>
    <t>ABRAÇADEIRA VELCRO DUPLA FACE 20mm - FORNECIMENTO E INSTALAÇÃO.</t>
  </si>
  <si>
    <t>SUDECAP 11.82.15</t>
  </si>
  <si>
    <t>SES03308</t>
  </si>
  <si>
    <t>NVR INTELBRAS 16 CANAIS ULTRA HD 4K</t>
  </si>
  <si>
    <t>SBC 068414</t>
  </si>
  <si>
    <t>SES04064</t>
  </si>
  <si>
    <t>SINAPI 85005 (12/2020)</t>
  </si>
  <si>
    <t>SES07060</t>
  </si>
  <si>
    <t>SES02157</t>
  </si>
  <si>
    <t>CURVA LONGA 90 GRAUS DE PVC BRANCO, PONTA BOLSA E VIROLA, 150MM, FORNECIMENTO E INSTALAÇÃO</t>
  </si>
  <si>
    <t>SINAPI 89592</t>
  </si>
  <si>
    <t>SES01314</t>
  </si>
  <si>
    <t>SES03301</t>
  </si>
  <si>
    <t>CAIXA DE PASSAGEM METALICA 200X200X100</t>
  </si>
  <si>
    <t>CPOS 40.02.060</t>
  </si>
  <si>
    <t>SES03302</t>
  </si>
  <si>
    <t>CABO DE POTENCIA UNIPOLAR ISOLACAO EM EPR OU XLPE CLASSE 20KV 120MM2 - MÉDIA TENSÃO</t>
  </si>
  <si>
    <t>SES03303</t>
  </si>
  <si>
    <t>CABO DE POTENCIA UNIPOLAR ISOLACAO EM EPR OU XLPE CLASSE 20KV 70MM2 - MÉDIA TENSÃO</t>
  </si>
  <si>
    <t>SES07057</t>
  </si>
  <si>
    <t>MÓDULO DE ENTRADA OU SAÍDA PARA ALARME DE INCÊNDIO</t>
  </si>
  <si>
    <t>ORSE 11982</t>
  </si>
  <si>
    <t>SES07058</t>
  </si>
  <si>
    <t>CABO BLINDADO PARA ALARME DE INCÊNDIO 2X1,5MM</t>
  </si>
  <si>
    <t>CPOS 39.12.510</t>
  </si>
  <si>
    <t>SES07059</t>
  </si>
  <si>
    <t>CABO BLINDADO PARA ALARME DE INCÊNDIO 3X1,5MM</t>
  </si>
  <si>
    <t>CPOS 39.12.520</t>
  </si>
  <si>
    <t>SES07061</t>
  </si>
  <si>
    <t>ABRIGO PARA EXTINTOR - SOBREPOR</t>
  </si>
  <si>
    <t>CPOS 50.01.060</t>
  </si>
  <si>
    <t>SES07062</t>
  </si>
  <si>
    <t>PLACA DE SINALIZAÇÃO EM PVC, COM INDICAÇÃO DE PROIBIÇÃO NORMATIVA</t>
  </si>
  <si>
    <t>CPOS 97.02.198</t>
  </si>
  <si>
    <t>SES07063</t>
  </si>
  <si>
    <t>PLACA DE SINALIZACAO DE SEGURANCA CONTRA INCENDIO, FOTOLUMINESCENTE, RETANGULAR, *20 X 40* CM, EM PVC *2* MM ANTI-CHAMAS (SIMBOLOS, CORES E PICTOGRAMAS CONFORME NBR 13434)</t>
  </si>
  <si>
    <t>ORSE 12137</t>
  </si>
  <si>
    <t>SES01348</t>
  </si>
  <si>
    <t>ESTACA HÉLICE CONTÍNUA, DIÂMETRO DE 30 CM, INCLUSO CONCRETO AUTOADENSAVEL FCK=30MPA (EXCLUSIVE MOBILIZAÇÃO, DESMOBILIZAÇÃO)</t>
  </si>
  <si>
    <t>SES01349</t>
  </si>
  <si>
    <t>SES02158</t>
  </si>
  <si>
    <t>REGISTRO DE GAVETA BRUTO, LATÃO, ROSCÁVEL, 2"</t>
  </si>
  <si>
    <t>SINAPI 94500</t>
  </si>
  <si>
    <t>SES02159</t>
  </si>
  <si>
    <t>VÁLVULA EM PLÁSTICO 1 1/4" PARA PIA, TANQUE OU LAVATÓRIO, COM OU SEM LADRÃO - FORNECIMENTO E INSTALAÇÃO. AF_01/2020</t>
  </si>
  <si>
    <t>SINAPI 86879</t>
  </si>
  <si>
    <t>SES01351</t>
  </si>
  <si>
    <t>EXECUÇÃO DE IMPRIMAÇÃO COM ASFALTO DILUÍDO CM-30.</t>
  </si>
  <si>
    <t>SINAPI 96401</t>
  </si>
  <si>
    <t>SES02161</t>
  </si>
  <si>
    <t>TUBO DE PVC DE PAREDE MACIÇA, DN 200 MM, JUNTA ELÁSTICA - FORNECIMENTO E ASSENTAMENTO</t>
  </si>
  <si>
    <t>SINAPI 90696</t>
  </si>
  <si>
    <t>SES02162</t>
  </si>
  <si>
    <t>TUBO DE CONCRETO, DIÂMETRO DE 600 MM, JUNTA ELÁSTICA, INSTALADO EM LOCAL COM BAIXO NÍVEL DE INTERFERÊNCIAS - FORNECIMENTO E ASSENTAMENTO</t>
  </si>
  <si>
    <t>SINAPI 92839</t>
  </si>
  <si>
    <t>SES01352</t>
  </si>
  <si>
    <t>ALVENARIA DE BLOCOS DE CONCRETO ESTRUTURAL 19X19X39 CM, (ESPESSURA 19 CM), FBK = 4,5 MPA, PARA PAREDES COM ÁREA LÍQUIDA MENOR QUE 6M², SEM VÃOS, UTILIZANDO PALHETA</t>
  </si>
  <si>
    <t>SES02163</t>
  </si>
  <si>
    <t>CURVA PVC, 90 GRAUS, 200 MM, COM JUNTA ELASTICA</t>
  </si>
  <si>
    <t>SINAPI 83535</t>
  </si>
  <si>
    <t>SES01353</t>
  </si>
  <si>
    <t>GRADIL METÁLICO, DIMENÇÕES (L X A) 2,5X2,03M ENTRE POSTES, MALHA RETANGULAR 5x20CM, FIO COM D = 4,3MM, POSTE H=2,08M COM ACESSÓRIOS E CHUMBADOR</t>
  </si>
  <si>
    <t>SUDECAP 13.38.28</t>
  </si>
  <si>
    <t>SES08064</t>
  </si>
  <si>
    <t>TUBO EM COBRE FLEXÍVEL, DN 3/4", COM ISOLAMENTO, INSTALADO EM RAMAL DE ALIMENTAÇÃO DE AR CONDICIONADO</t>
  </si>
  <si>
    <t>SES02164</t>
  </si>
  <si>
    <t>BOLSA DE LIGACAO EM PVC FLEXIVEL PARA VASO SANITARIO 1.1/2 " (40 MM)</t>
  </si>
  <si>
    <t>SINAPI 89752</t>
  </si>
  <si>
    <t>SES02165</t>
  </si>
  <si>
    <t>SINAPI 86881</t>
  </si>
  <si>
    <t>SES01354</t>
  </si>
  <si>
    <t>IMPERMEABILIZAÇÃO DE SUPERFÍCIE COM MANTA ASFÁLTICA ALUMINIZADA, UMA CAMADA, INCLUSIVE APLICAÇÃO DE PRIMER ASFÁLTICO, E=3MM</t>
  </si>
  <si>
    <t>SES01355</t>
  </si>
  <si>
    <t>PAINEL TERMOISOLANTE COM NUCLEO EM POLIURETANO (PUR) COM ESPESSURA 40/50 MM PARA FECHAMENTOS VERTICAIS (INCLUI PARAFUSOS DE FIXACAO) REVESTIDO EM ACO GALVALUME, LARGURA UTIL DE 1100 MM, REVESTIMENTO COM ESPESSURA DE 0,50 MM, COM PRE-PINTURA NAS DUAS FACES</t>
  </si>
  <si>
    <t>SES02166</t>
  </si>
  <si>
    <t>POÇO ELEVATÓRIO CIRCULAR PARA ESGOTO, EM CONCRETO PRÉ-MOLDADO, DIÂMETRO INTERNO = 1,0 M, PROFUNDIDADE DE 3,00 A 3,50 M, INCLUINDO TAMPÃO DE FERRO FUNDIDO, DIÂMETRO DE 60 CM, COM 2 BOMBAS CENTRIFUGAS DE 3HP</t>
  </si>
  <si>
    <t>SINAPI 98424/PROJETO</t>
  </si>
  <si>
    <t>SES08065</t>
  </si>
  <si>
    <t>SES01356</t>
  </si>
  <si>
    <t>ISOLAMENTO TERMICO COM MANTA DE LA DE VIDRO, ESPESSURA 2,5CM</t>
  </si>
  <si>
    <t>SINAPI 73833/001</t>
  </si>
  <si>
    <t>SES08066</t>
  </si>
  <si>
    <t>AR CONDICIONADO SPLITAO FIXO 15 TR VERTICAL 380V TRIFASICO C</t>
  </si>
  <si>
    <t>SBC 070503</t>
  </si>
  <si>
    <t>SES08067</t>
  </si>
  <si>
    <t>EXAUSTOR E INSUFLADOR DE AR FH200(G4+M5), COM VAZÃO DE 750M3/H</t>
  </si>
  <si>
    <t>SBC 073411</t>
  </si>
  <si>
    <t>SES08068</t>
  </si>
  <si>
    <t>FILTRO DE CARVÃO ATIVADO</t>
  </si>
  <si>
    <t>SES08069</t>
  </si>
  <si>
    <t>TUBO DE COBRE 1 1/8" COM ISOLAÇÃO TÉRMICA PARA LINHA DE SUCÇÃO</t>
  </si>
  <si>
    <t>SES08070</t>
  </si>
  <si>
    <t>DIFUSOR HOSPITALAR DE CORTINA DE AR EM ALUMINIO CAIXA PLENUM E COLARINHO BORBOLETA SAIDA LATERAL EM INOX 304</t>
  </si>
  <si>
    <t>CPOS 61.10.511</t>
  </si>
  <si>
    <t>SES08071</t>
  </si>
  <si>
    <t>GRELHA DE RETORNO ALETAS HORIZONTAIS</t>
  </si>
  <si>
    <t>SBC 073419</t>
  </si>
  <si>
    <t>SES01357</t>
  </si>
  <si>
    <t>ESPAÇADOR TRELIÇADO H=60MM, BITOLA 4,2MM</t>
  </si>
  <si>
    <t>SES02167</t>
  </si>
  <si>
    <t>JUNÇÃO SIMPLES, PVC, SERIE NORMAL, ESGOTO PREDIAL, DN 200 X 200 MM, JUNTA ELÁSTICA, FORNECIDO E INSTALADO EM SUBCOLETOR AÉREO DE ESGOTO SANITÁRIO</t>
  </si>
  <si>
    <t>SINAPI 89863</t>
  </si>
  <si>
    <t>SES02168</t>
  </si>
  <si>
    <t>JOELHO 90 GRAUS, PVC, SERIE NORMAL, ESGOTO PREDIAL, DN 200 MM, JUNTA ELÁSTICA, FORNECIDO E INSTALADO EM SUBCOLETOR AÉREO DE ESGOTO SANITÁRIO</t>
  </si>
  <si>
    <t>SINAPI 89854</t>
  </si>
  <si>
    <t>SES04071</t>
  </si>
  <si>
    <t>BANCO JARDIM CONCRETO PREMOLDADO 1,60X0,70M</t>
  </si>
  <si>
    <t>SBC 200018</t>
  </si>
  <si>
    <t>SES01360</t>
  </si>
  <si>
    <t>PAREDE COM PLACAS CIMENTICIAS, PARA USO EXTERNO</t>
  </si>
  <si>
    <t>SES01361</t>
  </si>
  <si>
    <t>FORRO EM PLACAS DE GESSO, RESISTENTE A UMIDADE (RU), PARA AMBIENTES COMERCIAIS</t>
  </si>
  <si>
    <t>SINAPI 96113</t>
  </si>
  <si>
    <t>SES01362</t>
  </si>
  <si>
    <t>PAREDE COM PLACAS DE GESSO ACARTONADO (DRYWALL), RESISTENTE A UMIDADE (RU), PARA USO INTERNO, COM DUAS FACES SIMPLES E ESTRUTURA METÁLICA COM GUIAS SIMPLES, COM VÃOS</t>
  </si>
  <si>
    <t>SINAPI 96359</t>
  </si>
  <si>
    <t>SES01363</t>
  </si>
  <si>
    <t>PAREDE COM PLACAS DE GESSO ACARTONADO (DRYWALL), RESISTENTE AO FOGO (RF), PARA USO INTERNO, COM DUAS FACES SIMPLES E ESTRUTURA METÁLICA COM GUIAS SIMPLES, COM VÃOS</t>
  </si>
  <si>
    <t>SES01364</t>
  </si>
  <si>
    <t>PINTURA DE PAREDE COM TINTA EPÓXI, APLICAÇÃO MANUAL, 2 DEMÃOS, INCLUSO PRIMER EPÓXI</t>
  </si>
  <si>
    <t>SINAPI 102494</t>
  </si>
  <si>
    <t>SES01365</t>
  </si>
  <si>
    <t>MOLA HIDRAULICA AÉREA PARA PORTAS</t>
  </si>
  <si>
    <t>SINAPI 102188</t>
  </si>
  <si>
    <t>SES01366</t>
  </si>
  <si>
    <t>PORTA DE ABRIR COM MOLA HIDRÁULICA, EM VIDRO TEMPERADO, 110X210 CM, ESPESSURA 10 MM, INCLUSIVE ACESSÓRIOS</t>
  </si>
  <si>
    <t>SINAPI 102184</t>
  </si>
  <si>
    <t>SES01367</t>
  </si>
  <si>
    <t>PORTA DE ABRIR COM MOLA HIDRÁULICA, EM VIDRO TEMPERADO, 160X210 CM, ESPESSURA 10 MM, INCLUSIVE ACESSÓRIOS</t>
  </si>
  <si>
    <t>SES01368</t>
  </si>
  <si>
    <t>PORTA AUTOMÁTICA HERMÉTICA PARA CENTRO CIRURGICO COM SENSOR DE ENTRADA, SAÍDA E ANTIESMAGAMENTO, 1 FOLHA, EM CHAPA INOX 1,6X2,10M, INCLUSO FORNECIMENTO E INSTALAÇÃO</t>
  </si>
  <si>
    <t>SES01372</t>
  </si>
  <si>
    <t>SETOP ESQ-POR-080</t>
  </si>
  <si>
    <t>SES01373</t>
  </si>
  <si>
    <t>SES01374</t>
  </si>
  <si>
    <t>PORTA PLUMBÍFERA 2,40X2,10M, DUAS FOLHAS REVESTIDA COM CHUMBO DE 2MM, INCLUI FECHADURA, DOBRADIÇA, BATENTE DE AÇO CARBONO E PINTURA ELETROSTÁTICA</t>
  </si>
  <si>
    <t>SES01375</t>
  </si>
  <si>
    <t>KIT DE PORTA DE MADEIRA, FOLHA LEVE, 80X210CM , ESPESSURA DE 3,5CM, CAPA LISA EM HDF, ACABAMENTO MELAMINICO EM PADRAO MADEIRA, ITENS INCLUSOS: DOBRADIÇAS, MONTAGEM E INSTALAÇÃO DO BATENTE E FECHADURA, PUXADOR HORIZONTAL E BARRA ANTI-CHOQUE - FORNECIMENTO E INSTALAÇÃO</t>
  </si>
  <si>
    <t>SES01376</t>
  </si>
  <si>
    <t>KIT DE PORTA DE MADEIRA, 2 FOLHAS COM VISOR, 160X210CM , ESPESSURA DE 3,5CM, CAPA LISA EM HDF, ACABAMENTO MELAMINICO EM PADRAO MADEIRA, ITENS INCLUSOS: MOLA AÉREA, DOBRADIÇAS, MONTAGEM E INSTALAÇÃO DO BATENTE E FECHADURA - FORNECIMENTO E INSTALAÇÃO</t>
  </si>
  <si>
    <t>SES01377</t>
  </si>
  <si>
    <t>PORTA DE MADEIRA, FOLHA LEVE, 150X210CM, E = *35* MM, NUCLEO COLMEIA, CAPA LISA EM HDF, ACABAMENTO MELAMINICO BRANCO, INCLUSO DOBRADIÇAS - FORNECIMENTO E INSTALAÇÃO</t>
  </si>
  <si>
    <t>SES01378</t>
  </si>
  <si>
    <t>KIT DE PORTA DE MADEIRA, 1 FOLHA DE CORRER, 150X210CM , ESPESSURA DE 3,5CM, CAPA LISA EM HDF, ACABAMENTO MELAMINICO BRANCO, ITENS INCLUSOS: DOBRADIÇAS, MONTAGEM E INSTALAÇÃO DO BATENTE E FECHADURA - FORNECIMENTO E INSTALAÇÃO</t>
  </si>
  <si>
    <t>SINAPI 90844/84876</t>
  </si>
  <si>
    <t>SES01389</t>
  </si>
  <si>
    <t>KIT DE PORTA DE MADEIRA, 1 FOLHA DE CORRER, 90X210CM , ESPESSURA DE 3,5CM, CAPA LISA EM HDF, ACABAMENTO MELAMINICO BRANCO, ITENS INCLUSOS: DOBRADIÇAS, MONTAGEM E INSTALAÇÃO DO BATENTE E FECHADURA - FORNECIMENTO E INSTALAÇÃO</t>
  </si>
  <si>
    <t>SES01390</t>
  </si>
  <si>
    <t>SES01391</t>
  </si>
  <si>
    <t>SES01358</t>
  </si>
  <si>
    <t>TAMPA PARA CAIXA ELÉTRICA, EM CONCRETO, DIMENSÕES INTERNAS: 1,00 X 1,00 M - FORNECIMENTO E INSTALAÇÃO.</t>
  </si>
  <si>
    <t>SINAPI 101799</t>
  </si>
  <si>
    <t>SES03250</t>
  </si>
  <si>
    <t>FORNECIMENTO E INSTALAÇÃO DE AR CONDICIONADO SPLIT 18000 BTU'S BIFÁSICA - INVERTER</t>
  </si>
  <si>
    <t>CPOS 43.07.340</t>
  </si>
  <si>
    <t>SES03251</t>
  </si>
  <si>
    <t>FORNECIMENTO E INSTALAÇÃO DE AR CONDICIONADO SPLIT 12000 BTU'S BIFÁSICA - INVERTER</t>
  </si>
  <si>
    <t>CPOS 43.07.330</t>
  </si>
  <si>
    <t>SES03252</t>
  </si>
  <si>
    <t>FORNECIMENTO E INSTALAÇÃO DE AR CONDICIONADO PISO/TETO 36000 BTU'S BIFÁSICA - INVERTER</t>
  </si>
  <si>
    <t>CPOS 43.07.390</t>
  </si>
  <si>
    <t>SES03278</t>
  </si>
  <si>
    <t>CONDULETE DE ALUMÍNIO, TIPO LL, PARA ELETRODUTO DE AÇO GALVANIZADO DN 25 MM (1''), APARENTE - FORNECIMENTO E INSTALAÇÃO</t>
  </si>
  <si>
    <t>SINAPI 95789</t>
  </si>
  <si>
    <t>SES03320</t>
  </si>
  <si>
    <t>TOMADA MÉDIA DE EMBUTIR (4 MÓDULOS), 2P+T 10 A, INCLUINDO SUPORTE E PLACA - FORNECIMENTO E INSTALAÇÃO. AF_12/2015</t>
  </si>
  <si>
    <t>SINAPI 92011</t>
  </si>
  <si>
    <t>SES03321</t>
  </si>
  <si>
    <t>TOMADA MÉDIA DE EMBUTIR (4 MÓDULOS), 2P+T 20 A, INCLUINDO SUPORTE E PLACA - FORNECIMENTO E INSTALAÇÃO. AF_12/2015</t>
  </si>
  <si>
    <t>SES03322</t>
  </si>
  <si>
    <t>TOMADA MÉDIA DE EMBUTIR (6 MÓDULOS), 2P+T 20 A, INCLUINDO SUPORTE E PLACA - FORNECIMENTO E INSTALAÇÃO. AF_12/2015</t>
  </si>
  <si>
    <t>SES03323</t>
  </si>
  <si>
    <t>DISJUNTOR DIFERENCIAL RESIDUAL DR 16A - 30 mA - 2 POLOS</t>
  </si>
  <si>
    <t>IOPES 151350</t>
  </si>
  <si>
    <t>SES03324</t>
  </si>
  <si>
    <t>DISJUNTOR DIFERENCIAL RESIDUAL DR 20A - 30 mA - 2 POLOS</t>
  </si>
  <si>
    <t>SES03325</t>
  </si>
  <si>
    <t>DISJUNTOR DIFERENCIAL RESIDUAL DR 25A - 30 mA - 2 POLOS</t>
  </si>
  <si>
    <t>SES03326</t>
  </si>
  <si>
    <t>DISJUNTOR DIFERENCIAL RESIDUAL DR 32A - 30 mA - 2 POLOS</t>
  </si>
  <si>
    <t>IOPES 151351</t>
  </si>
  <si>
    <t>SES03327</t>
  </si>
  <si>
    <t>DISJUNTOR DIFERENCIAL RESIDUAL DR 40A - 30 mA - 2 POLOS</t>
  </si>
  <si>
    <t>SES03330</t>
  </si>
  <si>
    <t>DISJUNTOR DIFERENCIAL RESIDUAL DR 25A - 30 mA - 4 POLOS</t>
  </si>
  <si>
    <t>SES03357</t>
  </si>
  <si>
    <t>INTERRUPTOR PARALELO (2 MÓDULOS), 10A/250V, INCLUINDO SUPORTE E PLACA 4x4- FORNECIMENTO E INSTALAÇÃO. AF_12/2015</t>
  </si>
  <si>
    <t>SINAPI 91961</t>
  </si>
  <si>
    <t>SES03358</t>
  </si>
  <si>
    <t>INTERRUPTOR PARALELO (3 MÓDULOS), 10A/250V, INCLUINDO SUPORTE E PLACA 4X4</t>
  </si>
  <si>
    <t>SES03359</t>
  </si>
  <si>
    <t>CURVA 90 GRAUS PARA ELETRODUTO, GALVANIZADO, ROSCÁVEL, DN 110 MM (4") - FORNECIMENTO E INSTALAÇÃO.</t>
  </si>
  <si>
    <t>SINAPI 93026</t>
  </si>
  <si>
    <t>SES03360</t>
  </si>
  <si>
    <t>CURVA 90 GRAUS PARA ELETRODUTO, GALVANIZADO, ROSCÁVEL, DN 25 MM (3/4"), PARA CIRCUITOS TERMINAIS - FORNECIMENTO E INSTALAÇÃO.</t>
  </si>
  <si>
    <t>SINAPI 91902</t>
  </si>
  <si>
    <t>SES03361</t>
  </si>
  <si>
    <t>CAIXA RETANGULAR 4" X 4" BAIXA (0,30 M DO PISO), PVC, INSTALADA EM PAREDE DRYWALL COM TAMPA CEGA - FORNECIMENTO E INSTALAÇÃO</t>
  </si>
  <si>
    <t>SINAPI 91941</t>
  </si>
  <si>
    <t>SES03362</t>
  </si>
  <si>
    <t>DISJUNTOR SÉRIE UNIVERSAL, EM CAIXA MOLDADA, TERMICO E MAGNETICO AJUSTAVEIS, TRIPOLAR DE 450 ATE 600A, CAPACIDADE DE INTERRUPCAO DE 35KA</t>
  </si>
  <si>
    <t>CPOS 37.13.730</t>
  </si>
  <si>
    <t>SES03363</t>
  </si>
  <si>
    <t>ELETRODUTO FLEXIVEL 4""</t>
  </si>
  <si>
    <t>SBC 061405</t>
  </si>
  <si>
    <t>SES03364</t>
  </si>
  <si>
    <t>FOTOCELULA COM CONTACTORES PARA AUTOMACAO DE ILUMINACAO</t>
  </si>
  <si>
    <t>SBC 060070</t>
  </si>
  <si>
    <t>SES03365</t>
  </si>
  <si>
    <t>ORSE 10200</t>
  </si>
  <si>
    <t>SES03366</t>
  </si>
  <si>
    <t>LUVA DE EMENDA PARA ELETRODUTO, EM ACO GALVANIZADO ELETROLITICO, DIAMETRO DE 100 MM (4"), APARENTE, INSTALADA EM TETO</t>
  </si>
  <si>
    <t>SINAPI 95756</t>
  </si>
  <si>
    <t>SES03367</t>
  </si>
  <si>
    <t>SISTEMA DE CHAMADA DE ENFERMAGEM</t>
  </si>
  <si>
    <t>SES03368</t>
  </si>
  <si>
    <t>DISJUNTOR EM CAIXA MOLDADA, TÉRMICO E MAGNÉTICO, TRIPOLAR 1250/690 V - FORNECIMENTO E INSTALAÇÃO</t>
  </si>
  <si>
    <t>CPOS 37.13.770</t>
  </si>
  <si>
    <t>SES03369</t>
  </si>
  <si>
    <t>DPS CLASSE 1 275V 60 KA - FORNECIMENTO E INSTALAÇÃO</t>
  </si>
  <si>
    <t>CPOS 37.24.042</t>
  </si>
  <si>
    <t>SES03370</t>
  </si>
  <si>
    <t>QGBT-1 QUADRO / PAINEL EM CHAPA DE AÇO COM PINTURA ELETROSTÁTICA A PÓ POLIESTER</t>
  </si>
  <si>
    <t>ORSE 9728</t>
  </si>
  <si>
    <t>SES03371</t>
  </si>
  <si>
    <t>CABINE SECUNDÁRIA COM ISOLAÇÃO MISTA (SF6/AR) 15KV - 630A - 20KA, INCLUSO 1 CUBÍCULO DE ENTRADA, 2 CUBÍCULO DE SECCIONAMENTO, 2 CUBÍCULO DE PROTEÇÃO E 1 CUBÍCULO DE TRANSIÇÃO - HOSPITAL REGIONAL</t>
  </si>
  <si>
    <t>SES03372</t>
  </si>
  <si>
    <t>DISJUNTOR TERMOMAGNÉTICO TRIPOLAR 63 A COM CAIXA MOLDADA</t>
  </si>
  <si>
    <t>ORSE 9687</t>
  </si>
  <si>
    <t>SES03373</t>
  </si>
  <si>
    <t>DISJUNTOR TERMOMAGNÉTICO TRIPOLAR 80 A COM CAIXA MOLDADA</t>
  </si>
  <si>
    <t>ORSE 9005</t>
  </si>
  <si>
    <t>SES03374</t>
  </si>
  <si>
    <t>RACK FECHADO DE PISO PADRÃO METÁLICO, 19 X 44 US X 870 MM</t>
  </si>
  <si>
    <t>CPOS 66.08.115</t>
  </si>
  <si>
    <t>SES03375</t>
  </si>
  <si>
    <t>CABO CONEXÃO, TIPO CONEXÃO: 1 SFP+ - 1 SFP+, COMPRIMENTO CABO: 10 M, APLICAÇÃO: PLACA REDE 10 GIGABIT ETHERNET, DIÂMETRO EXTERNO DO CONDUTOR: 30 AWG, MATERIAL CONDUTOR: COBRE - FORNECIMENTO E INSTALAÇÃO</t>
  </si>
  <si>
    <t>CPOS 69.09.370</t>
  </si>
  <si>
    <t>SES03376</t>
  </si>
  <si>
    <t>DUCHA ELETRÔNICA BLINDADA COMPATÍVEL COM DR 6500W/220V - FORNECIMENTO E INSTALAÇÃO</t>
  </si>
  <si>
    <t>CPOS 43.02.080</t>
  </si>
  <si>
    <t>SES03377</t>
  </si>
  <si>
    <t>SISTEMAS IT-MÉDICO DSI/DST - FORNEIMENTO E INSTALAÇÃO PARA OS HOSPITAIS REGIONAIS</t>
  </si>
  <si>
    <t>SES03378</t>
  </si>
  <si>
    <t>BARRA CHATA DE COBRE ELETROLÍTICO 3 X 1/2" - 1968 AMPERES (8,610 KG/M)</t>
  </si>
  <si>
    <t>AGETOP CIVIL 070263</t>
  </si>
  <si>
    <t>SES03379</t>
  </si>
  <si>
    <t>BARRA CHATA DE COBRE ELETROLÍTICO 5/8" X 3/16" - 176 AMPERES (0,673 KG/M)</t>
  </si>
  <si>
    <t>AGETOP CIVIL 070269</t>
  </si>
  <si>
    <t>SES08072</t>
  </si>
  <si>
    <t>INSTALACAO DE EXAUSTOR E INSUFLADOR DE AR COM FILTRO FH315 - HEPA (G4+H14)</t>
  </si>
  <si>
    <t>SBC 011147</t>
  </si>
  <si>
    <t>SES01359</t>
  </si>
  <si>
    <t>SERVIÇO DE ENGENHARIA GEOTÉCNICA AMBIENTAL (ESTUDO DE SONDAGEM PARA AVALIAÇÃO DA QUALIDADE DO PERFIL DO SOLO EM JAZIDA DO SOLO PARA BOTA FORA), PARALISAÇÃO DA SONDAGEM A TRADO NO MÍNIMO DE 6,0M DE PROFUNDIDADE OU PELA NORMA TÉCNICA DE SONDAGEM 9603/15, ONDE DEVERÃO SER REALIZADOS OS SEGUINTES ENSAIOS AMOSTRAIS DO PERFIL: GRANULOMETRIA POR PENEIRAMENTO; LIMITE DE PLASTICIDADE E LIQUIDEZ; COMPACTAÇÃO; ÍNDICE DE SUPORTE CALIFÓRNIA; DEVERÁ CONTER TAMBÉM: BOLETIM DAS SONDAGENS; ESTUDOS ESTATÍSTICOS; QUADRO RESUMO DAS SONDAGENS; CÓPIA IMPRESSA E ELETRÔNICA DOS TRABALHOS EXECUTADOS. APRESENTAR ART DOS SERVIÇOS ELABORADOS</t>
  </si>
  <si>
    <t>SES02160</t>
  </si>
  <si>
    <t>TUBO DE PVC CORRUGADO FLEXÍVEL PERFURADO, DN 150 MM, PARA DRENO - FORNECIMENTO E ASSENTAMENTO.</t>
  </si>
  <si>
    <t>SINAPI 102706</t>
  </si>
  <si>
    <t>SES01392</t>
  </si>
  <si>
    <t>SINAPI 100674</t>
  </si>
  <si>
    <t>SES01393</t>
  </si>
  <si>
    <t>JANELA FIXA DE VIDRO PLUMBIFERO, DIMENSÃO 1X1,3M COM PROTEÇÃO DE 2MM PB, BATENTE E FERRAGENS. EXCLUSIVE ACABAMENTO, ALIZAR E CONTRAMARCO. FORNECIMENTO E INSTALAÇÃO</t>
  </si>
  <si>
    <t>SES03243</t>
  </si>
  <si>
    <t>UNIDUT MÚLTIPLO 3/4"</t>
  </si>
  <si>
    <t>SEDOP 171415</t>
  </si>
  <si>
    <t>SES03311</t>
  </si>
  <si>
    <t>FORNECIMENTO DE ETIQUETAS PARA IDENTIFICAÇÃO</t>
  </si>
  <si>
    <t>SES03312</t>
  </si>
  <si>
    <t>CAIXA PARA QUADRO DE COMANDO METÁLICA DE SOBREPOR 60X50X20 CM</t>
  </si>
  <si>
    <t>AGETOP CIVIL 070705</t>
  </si>
  <si>
    <t>SES03313</t>
  </si>
  <si>
    <t>MINI CONTATOR AUXILIAR 24VCC 10A 2NA 2NF</t>
  </si>
  <si>
    <t>CPOS 40.10.020</t>
  </si>
  <si>
    <t>SES03314</t>
  </si>
  <si>
    <t>DISJUNTOR MONOPOLAR 2 A, PADRÃO DIN, CURVA DE DISPARO B.</t>
  </si>
  <si>
    <t>ORSE 11433</t>
  </si>
  <si>
    <t>SES03315</t>
  </si>
  <si>
    <t>CONTATOR TRIPOLAR I NOMINAL 32A - FORNECIMENTO E INSTALAÇÃO.</t>
  </si>
  <si>
    <t>SINAPI 101903 (07/21)</t>
  </si>
  <si>
    <t>SES03316</t>
  </si>
  <si>
    <t>CANALETA EM PVC PARA INSTALAÇÃO ELÉTRICA APARENTE, INCLUSIVE CONEXÕES, DIMENSÕES 30 X 30 MM</t>
  </si>
  <si>
    <t>SETOP ELE-CAN-010</t>
  </si>
  <si>
    <t>SES03317</t>
  </si>
  <si>
    <t>BORNE TERMINAL SINDAL 2,5 MM2</t>
  </si>
  <si>
    <t>AGETOP CIVIL 070285</t>
  </si>
  <si>
    <t>SES03318</t>
  </si>
  <si>
    <t>TRILHO DE FIXAÇÃO 32/35MM (SUPORTE PARA DISPOSITIVOS )</t>
  </si>
  <si>
    <t>ORSE 3810</t>
  </si>
  <si>
    <t>SES03319</t>
  </si>
  <si>
    <t>DISPOSITIVO SOFT STARTER 10CV - 220 V – 30A - FORNECIMENTO E INSTALAÇÃO.</t>
  </si>
  <si>
    <t>CPOS 36.20.560</t>
  </si>
  <si>
    <t>SES07065</t>
  </si>
  <si>
    <t>CENTRAL DE ALARME DE INCÊNDIO ENDEREÇAVEL, 2 LAÇOS E 500 ENDEREÇOS - FORNECIMENTO E INSTALAÇÃO</t>
  </si>
  <si>
    <t>ORSE 12136</t>
  </si>
  <si>
    <t>SES07066</t>
  </si>
  <si>
    <t>DETECTOR DE FUMAÇA ENDEREÇAVEL C/ LED INDICADOR DE ALARME - COMPATÍVEL COM CENTRAL DE ALARME</t>
  </si>
  <si>
    <t>SIURB 091066</t>
  </si>
  <si>
    <t>SES07067</t>
  </si>
  <si>
    <t>ISOLADOR DE LAÇO - COMPATÍVEL COM CENTRAL DE ALARME - FORNECIMENTO E INSTALAÇÃO</t>
  </si>
  <si>
    <t>SES07068</t>
  </si>
  <si>
    <t>REPETIDORA DE SINAIS DE OCORRÊNCIAS DIGITAL ENDEREÇÁVEL, DO PAINEL SINÓPTICO DA CENTRAL DE ALARME - 500 ENDEREÇOS E 2 LAÇOS</t>
  </si>
  <si>
    <t>SES07070</t>
  </si>
  <si>
    <t>DETECTOR DE TEMPERATURA ENDEREÇAVEL C/ LED INDICADOR DE ALARME - COMPATÍVEL COM CENTRAL DE ALARME</t>
  </si>
  <si>
    <t>ORSE 12017</t>
  </si>
  <si>
    <t>SES07071</t>
  </si>
  <si>
    <t>AGESUL 1401000167</t>
  </si>
  <si>
    <t>SES01394</t>
  </si>
  <si>
    <t>PROTETOR DE PAREDE OU BATE MACA TIPO CORRIMÃO, TERMINAL INCLUSO</t>
  </si>
  <si>
    <t>SES01399</t>
  </si>
  <si>
    <t>SOLEIRA E PEITORIL EM GRANITO BRANCO SIENA C/ REBAIXO E=3CM</t>
  </si>
  <si>
    <t>SES01369</t>
  </si>
  <si>
    <t>BANCADA EM AÇO INOX - 304, L=60CM, PARA CUBAS 60X50X20CM, CONCRETADA, ACABAMENTO LISO E POLIDO, ASSENTADA COM ARGAMASSA TRAÇO T-1(1:3), EXCLUSIVE CUBA, SIFÃO, VÁLVULA E TORNEIRA</t>
  </si>
  <si>
    <t>ORSE 8409</t>
  </si>
  <si>
    <t>SES01370</t>
  </si>
  <si>
    <t>BANCADA EM AÇO INOX - 304, L=70CM, PARA CUBAS 60X50X20CM, CONCRETADA, ACABAMENTO LISO E POLIDO, ASSENTADA COM ARGAMASSA TRAÇO T-1(1:3), EXCLUSIVE CUBA, SIFÃO, VÁLVULA E TORNEIRA</t>
  </si>
  <si>
    <t>SES01371</t>
  </si>
  <si>
    <t>COLOCACAO CUBA LOUCA/ACO INOX INCLUSIVE CUBA/COMPLEMENTO -</t>
  </si>
  <si>
    <t>SINAPI 73540 (06/2016)</t>
  </si>
  <si>
    <t>SES01379</t>
  </si>
  <si>
    <t>REVESTIMENTO CERÂMICO PARA PISO COM PLACAS TIPO PORCELANATO NATURAL BORDA RETA 90X90 CM APLICADA EM AMBIENTES DE ÁREA MAIOR QUE 10 M².</t>
  </si>
  <si>
    <t>SES01380</t>
  </si>
  <si>
    <t>REVESTIMENTO CERÂMICO PARA PISO COM PLACAS TIPO PORCELANATO POLIDO BORDA RETA 90X90 CM APLICADA EM AMBIENTES DE ÁREA MAIOR QUE 10 M².</t>
  </si>
  <si>
    <t>SES01381</t>
  </si>
  <si>
    <t>REVESTIMENTO CERÂMICO PARA PISO COM PLACAS TIPOPORCELANATO RETIFICADO 19,0X117,0 CM APLICADA EM AMBIENTES DE ÁREA MAIOR QUE 10 M².</t>
  </si>
  <si>
    <t>SES01382</t>
  </si>
  <si>
    <t>REVESTIMENTO CERÂMICO PARA PISO COM PLACAS TIPO PORCELANATO POLIDO BORDA RETA 59X118,2 CM APLICADA EM AMBIENTES DE ÁREA MAIOR QUE 10 M².</t>
  </si>
  <si>
    <t>SES01383</t>
  </si>
  <si>
    <t>SES01384</t>
  </si>
  <si>
    <t>REVESTIMENTO CERÂMICO PARA PISO COM PLACAS TIPOPORCELANATO ACETINADO BORDA RETA 58,4X58,4 CM APLICADA EM AMBIENTES DE ÁREA MAIOR QUE 10 M².</t>
  </si>
  <si>
    <t>SES01385</t>
  </si>
  <si>
    <t>REVESTIMENTO CERÂMICO PARA PISO COM PLACAS TIPO PORCELANATO ACETINATO MATTE BORDA RETA 58,4X58,4 CM APLICADA EM AMBIENTES DE ÁREA MAIOR QUE 10 M².</t>
  </si>
  <si>
    <t>SES01387</t>
  </si>
  <si>
    <t>REVESTIMENTO CERÂMICO PARA PAREDES EXTERNAS EM PASTILHAS DE PORCELANATO BORDA BOLD MALIBU 20X20, ALINHADAS A PRUMO, APLICADO EM PANOS COM VÃOS.</t>
  </si>
  <si>
    <t>SINAPI 87242</t>
  </si>
  <si>
    <t>SES01395</t>
  </si>
  <si>
    <t>IMPERMEABILIZACAO DE SUPERFICIE COM CIMENTO IMPERMEABILIZANTE DE PEGA ULTRA RAPIDA</t>
  </si>
  <si>
    <t>SES01396</t>
  </si>
  <si>
    <t>PISO CIMENTICIO DRENANTE 40X40CM NATURAL PARA CALCADAS</t>
  </si>
  <si>
    <t>SBC 172505</t>
  </si>
  <si>
    <t>SES01397</t>
  </si>
  <si>
    <t>REGULARIZAÇAO DE PISO/LAJE/ BASE PARA TINTA EPÓXI (1:3) e=4 CM</t>
  </si>
  <si>
    <t>AGETOP CIVIL 220053</t>
  </si>
  <si>
    <t>SES01398</t>
  </si>
  <si>
    <t>IMPERMEABILIZAÇÃO C/ MANTA ASFÁLTICA ALUMINIZADA 3MM, ESTRUTURADA COM NÃO-TECIDO DE POLIÉSTER, INCLUSIVE APLICAÇÃO DE 1 DEMÃO DE PRIMER</t>
  </si>
  <si>
    <t>ORSE 10029</t>
  </si>
  <si>
    <t>SES01400</t>
  </si>
  <si>
    <t>BARRA DE APOIO TIPO "U" 48X68CM</t>
  </si>
  <si>
    <t>SINAPI 100864</t>
  </si>
  <si>
    <t>SES01401</t>
  </si>
  <si>
    <t>BARRA DE APOIO RETA, EM ALUMINIO, COMPRIMENTO 130 CM, FIXADA NA PAREDE - FORNECIMENTO E INSTALAÇÃO</t>
  </si>
  <si>
    <t>SINAPI 100873</t>
  </si>
  <si>
    <t>SES01402</t>
  </si>
  <si>
    <t>CASCA DE PINUS POLIDO PARA JARDIM</t>
  </si>
  <si>
    <t>ORSE 8774</t>
  </si>
  <si>
    <t>SES01404</t>
  </si>
  <si>
    <t>BOTOEIRA ANTI PANICO ALARME WC AUDIVISUAL PNE/PCD NBR9050</t>
  </si>
  <si>
    <t>SBC 062048</t>
  </si>
  <si>
    <t>SES01405</t>
  </si>
  <si>
    <t>CONJUNTO DE 4 LIXEIRAS PARA COLETA SELETIVA, CAPACIDADE DE 50 LITROS, COM TAMPA BASCULANTE E SUPORTE DE FERRO</t>
  </si>
  <si>
    <t>CPOS 35.20.050</t>
  </si>
  <si>
    <t>SES03341</t>
  </si>
  <si>
    <t>FORNECIMENTO E INSTALAÇÃO DE NO-BREAK 110/220 V, 3 KVA COM 10 SAÍDAS 115 V AC</t>
  </si>
  <si>
    <t>ORSE 755</t>
  </si>
  <si>
    <t>SES01388</t>
  </si>
  <si>
    <t>REVESTIMENTO CERÂMICO PARA PISO OU PAREDE, 30 X 90 CM, PORCELANATO, APLICADO COM ARGAMASSA INDUSTRIALIZADA AC-III, REJUNTE EPÓXI.</t>
  </si>
  <si>
    <t>SES01406</t>
  </si>
  <si>
    <t>TANQUE SIMPLES DE AÇO INOX - EXCLUSIVE TORNEIRA</t>
  </si>
  <si>
    <t>IOPES 170514</t>
  </si>
  <si>
    <t>SES01407</t>
  </si>
  <si>
    <t>SOLEIRA EM GRANITO SIENA, LARGURA 10 CM, ESPESSURA 2,0 CM</t>
  </si>
  <si>
    <t>SES01408</t>
  </si>
  <si>
    <t>DIVISÓRIA FIXA EM VIDRO TEMPERADO 8 MM, SEM ABERTURA COM PELÍCULA JATEADA.</t>
  </si>
  <si>
    <t>SINAPI 102235</t>
  </si>
  <si>
    <t>SES01412</t>
  </si>
  <si>
    <t>BANHEIRA INFANTIL ACRÍLICA DE EMBUTIR 80X45X32 CM</t>
  </si>
  <si>
    <t>ORSE 7791</t>
  </si>
  <si>
    <t>SES02169</t>
  </si>
  <si>
    <t>LAVATÓRIO DE LOUÇA ACESSÍVEL, COR BRANCA, COM COLUNA SUSPENSA.. DIMENSÕES EXTERNAS APROXIMADAS DO CONJUNTO (LAVATÓRIO E COLUNA): PROFUNDIDADE= 415MM, LARGURA= 600 MM EALTURA COM COLUNA= 430 MM. FORNECIMENTO E INSTALAÇÃO</t>
  </si>
  <si>
    <t>SINAPI 86903</t>
  </si>
  <si>
    <t>SES02170</t>
  </si>
  <si>
    <t>COLOCACAO CUBA LOUCA/ACO INOX INCLUSIVE CUBA/COMPLEMENTO - 44X31</t>
  </si>
  <si>
    <t>SES02171</t>
  </si>
  <si>
    <t>COLOCACAO CUBA LOUCA/ACO INOX INCLUSIVE CUBA/COMPLEMENTO - 40X34</t>
  </si>
  <si>
    <t>SES01413</t>
  </si>
  <si>
    <t>FECHAMENTO DE ESQUADRIA COM COMPENSADO NAVAL 15MM COM REVESTIMENTO LAMINADO E = 0,8MM</t>
  </si>
  <si>
    <t>SBC 110502</t>
  </si>
  <si>
    <t>SES01410</t>
  </si>
  <si>
    <t>DETALHAMENTO DE FACHADA TIPO BRISE NA VERTICAL, MODELO B57 - FORNECIDO E INSTALADO</t>
  </si>
  <si>
    <t>SES01409</t>
  </si>
  <si>
    <t>BRISE TIPO ASA DE AVIÃO 45º MODELO SL4 CONFORME DETALHAMENTO ARQUITETONICO - FORNECIDO E INSTALADO</t>
  </si>
  <si>
    <t>SES01415</t>
  </si>
  <si>
    <t>CANTONEIRA DE ALUMINIO 2"X2", PARA PROTECAO DE QUINA DE PAREDE</t>
  </si>
  <si>
    <t>SINAPI 73908/001</t>
  </si>
  <si>
    <t>SES08089</t>
  </si>
  <si>
    <t>SES01350</t>
  </si>
  <si>
    <t>APLICAÇÃO MANUAL DE PINTURA COM TINTA LÁTEX PVA EM PAREDES, DUAS DEMÃOS.</t>
  </si>
  <si>
    <t>SINAPI 88487(03/2021)</t>
  </si>
  <si>
    <t>SES01416</t>
  </si>
  <si>
    <t>ADAPTADOR COM FLANGES LIVRES, PVC, SOLDÁVEL, DN 150 MM X 2 1/2 , INSTALADO EM RESERVAÇÃO DE ÁGUA DE EDIFICAÇÃO QUE POSSUA RESERVATÓRIO</t>
  </si>
  <si>
    <t>SINAPI 94713</t>
  </si>
  <si>
    <t>SES03332</t>
  </si>
  <si>
    <t>POSTE DE AÇO CONICO CONTÍNUO CURVO QUADRUPLO, ENGASTADO, H=9M, INCLUSIVE LUMINÁRIAS - FORNECIMENTO E INSTALACAO.</t>
  </si>
  <si>
    <t>SINAPI 100623</t>
  </si>
  <si>
    <t>SES03334</t>
  </si>
  <si>
    <t>SUPORTE PARAFUSADO COM PLACA DE ENCAIXE 4" X 2" MÉDIO (1,30 M DO PISO) PARA PONTO ELÉTRICO - FORNECIMENTO E INSTALAÇÃO.</t>
  </si>
  <si>
    <t>SES03335</t>
  </si>
  <si>
    <t>CAIXA RETANGULAR 4" X 2" BAIXA (0,30 M DO PISO), PVC, INSTALADA EM DRY-WALL</t>
  </si>
  <si>
    <t>SES03336</t>
  </si>
  <si>
    <t>CAIXA RETANGULAR 4" X 2" MÉDIA (1,30 M DO PISO), PVC, INSTALADA EM DRY-WALL</t>
  </si>
  <si>
    <t>SINAPI 91940</t>
  </si>
  <si>
    <t>SES03337</t>
  </si>
  <si>
    <t>TOMADA EMBUTIRBLINDADA BRASIKON; 4 POLOS; CORRENTE 32A; TENSÃO 220/240V; GRAU DE PROTEÇÃO IP:44; 3P+T - FORNECIMENTO E INSTALAÇÃO</t>
  </si>
  <si>
    <t>ORSE 9422</t>
  </si>
  <si>
    <t>SES03338</t>
  </si>
  <si>
    <t>LUMINÁRIA TIPO SPOT DE EMBUTIR COM LÂMPADA LED 12W 6000K</t>
  </si>
  <si>
    <t>ORSE 10352</t>
  </si>
  <si>
    <t>SES03339</t>
  </si>
  <si>
    <t>CPOS 42.05.340</t>
  </si>
  <si>
    <t>SES03340</t>
  </si>
  <si>
    <t>ISOLADOR PARA BARRAMENTO 30X40 1/4"</t>
  </si>
  <si>
    <t>CPOS 37.20.010</t>
  </si>
  <si>
    <t>SES03342</t>
  </si>
  <si>
    <t>RÉGUA CALHA PDU PARA RACK DE 19” POLEGADAS; 12 TOMADA DE 20 A PADRÃO NBR 14136; CAPACIDADE NOMINAL 110/220V – BIVOLT - FORNECIMENTO E INSTALAÇÃO</t>
  </si>
  <si>
    <t>SES03343</t>
  </si>
  <si>
    <t>DISJUNTOR TERMOMAGNÉTICO TRIPOLAR 50 A COM CAIXA MOLDADA – CURVA DE DISPARO C</t>
  </si>
  <si>
    <t>ORSE 11383</t>
  </si>
  <si>
    <t>SES03344</t>
  </si>
  <si>
    <t>ORSE 4531</t>
  </si>
  <si>
    <t>SES03345</t>
  </si>
  <si>
    <t>GETOP CIVIL 071111</t>
  </si>
  <si>
    <t>SES03346</t>
  </si>
  <si>
    <t>QUADRO DISTRIBUICAO EMBUTIR PARA 70 DISJUNTORES 225A+BARRAME</t>
  </si>
  <si>
    <t>SBC 064205</t>
  </si>
  <si>
    <t>SES03347</t>
  </si>
  <si>
    <t>FORNECIMENTO E INSTALAÇÃO DE AR CONDICIONADO PISO/TETO 60.000 BTU'S BIFÁSICA - INVERTER</t>
  </si>
  <si>
    <t>CPOS 43.07.070</t>
  </si>
  <si>
    <t>SES03348</t>
  </si>
  <si>
    <t>CURVA 90 ELETRODUTO FERRO GALVANIZADO 1"</t>
  </si>
  <si>
    <t>SBC (059098)</t>
  </si>
  <si>
    <t>SES03349</t>
  </si>
  <si>
    <t>QUADRO DE COMANDO METÁLICA DE EMBUTIR 80X60X20 CM</t>
  </si>
  <si>
    <t>AGETOP CIVIL 070706</t>
  </si>
  <si>
    <t>SES03350</t>
  </si>
  <si>
    <t>FORNECIMENTO E INSTALAÇÃO DE SAÍDA HORIZONTAL PARA ELETRODUTO 1"</t>
  </si>
  <si>
    <t>SBC 063754</t>
  </si>
  <si>
    <t>SES03351</t>
  </si>
  <si>
    <t>CAIXA PARA MONTAGEM DE QUADRO CE (40 X 40 X 20)CM - EMBUTIR</t>
  </si>
  <si>
    <t>AGESUL 1201005032</t>
  </si>
  <si>
    <t>SES03352</t>
  </si>
  <si>
    <t>DISTRIBUIDOR OPTICO PARA ATÉ 12 FIBRAS EM METAL PARA RACK DE 19'' LC/LC (D.I.O) - COMPLETO</t>
  </si>
  <si>
    <t>SES03353</t>
  </si>
  <si>
    <t>CAIXA RETANGULAR 4" X 4" MÉDIA (1,30 M DO PISO), PVC, INSTALADA EM PAREDE DRYWALL - FORNECIMENTO E INSTALAÇÃO</t>
  </si>
  <si>
    <t>SINAPI 91943</t>
  </si>
  <si>
    <t>SES03354</t>
  </si>
  <si>
    <t>VENTILADOR DE PAREDE 200W COM ACIONAMENTO MANUAL DE 3 VELOCIDADES (BIVOLT ) 127/220 - 6 HÉLICES - FORNECIMENTO E INSTALAÇÃO</t>
  </si>
  <si>
    <t>ORSE 4401</t>
  </si>
  <si>
    <t>SES03355</t>
  </si>
  <si>
    <t>CAIXA RETANGULAR 4" X 2" ALTA (2,00 M DO PISO), PVC, INSTALADA EM DRY-WALL</t>
  </si>
  <si>
    <t>SES03356</t>
  </si>
  <si>
    <t>CHUMBADOR PARABOLT 5/8" COM PORCA</t>
  </si>
  <si>
    <t>SBC 070059</t>
  </si>
  <si>
    <t>SES07069</t>
  </si>
  <si>
    <t>SINALIZADOR AUDIOVISUAL ENDEREÇÁVEL COM LED - COMPATÍVEL COM A CENTRAL DE ALARME</t>
  </si>
  <si>
    <t>CPOS 50.05.490</t>
  </si>
  <si>
    <t>SES08073</t>
  </si>
  <si>
    <t>SES08074</t>
  </si>
  <si>
    <t>SES08075</t>
  </si>
  <si>
    <t>SES08076</t>
  </si>
  <si>
    <t>SES08077</t>
  </si>
  <si>
    <t>PONTO DE CONSUMO EMBUTIDO PARA NITROGENIO COMPLETO (VÁLVULA, TARUGO E CANOPLA)</t>
  </si>
  <si>
    <t>SES08078</t>
  </si>
  <si>
    <t>PAINEL DE ALARME DE EMERGÊNCIA PARA OXIGÊNIO - FORNECIMENTO E INSTALAÇÃO</t>
  </si>
  <si>
    <t>SES08079</t>
  </si>
  <si>
    <t>PAINEL DE ALARME DE EMERGÊNCIA PARA AR COMPRIMIDO MEDICINAL - FORNECIMENTO E INSTALAÇÃO</t>
  </si>
  <si>
    <t>SES08080</t>
  </si>
  <si>
    <t>PAINEL DE ALARME DE EMERGÊNCIA PARA VÁCUO CLINICO - FORNECIMENTO E INSTALAÇÃO</t>
  </si>
  <si>
    <t>SES08081</t>
  </si>
  <si>
    <t>PAINEL DE ALARME DE EMERGÊNCIA PARA OXIDO NITROSO/DIÓXIDO DE CARBONO/NITROGENIO - FORNECIMENTO E INSTALAÇÃO</t>
  </si>
  <si>
    <t>SES08082</t>
  </si>
  <si>
    <t>CENTRAL MANIFOLD COMPLETA PARA DIÓXIDO CARBONO COM REGULADORES ALETADOS, COM EXTENSÕES COMPACTA E COM CHICOTES. (1X1)</t>
  </si>
  <si>
    <t>SES08083</t>
  </si>
  <si>
    <t>CENTRAL MANIFOLD COMPLETA PARA OXIDO NITROSO COM REGULADORES ALETADOS, COM EXTENSÕES COMPACTA E COM CHICOTES (2X2)</t>
  </si>
  <si>
    <t>SES08084</t>
  </si>
  <si>
    <t>CENTRAL MANIFOLD COMPLETA PARA NITROGÊNIO, COM EXTENSÕES COMPACTA E COM CHICOTES (1X1)</t>
  </si>
  <si>
    <t>SES08085</t>
  </si>
  <si>
    <t>CENTRAL MANIFOLD COMPLETA PARA OXIGENIO, COM EXTENSÕES COMPACTA E COM CHICOTES (4X4)</t>
  </si>
  <si>
    <t>SES08086</t>
  </si>
  <si>
    <t>CENTRAL MANIFOLD COMPLETA PARA AR COMPRIMIDO, COM EXTENSÕES COMPACTA E COM CHICOTES (4X4)</t>
  </si>
  <si>
    <t>SES08087</t>
  </si>
  <si>
    <t>SINAPI 73826/002</t>
  </si>
  <si>
    <t>SES08088</t>
  </si>
  <si>
    <t>SES01414</t>
  </si>
  <si>
    <t>DRENO EM MURO DE CONTENÇÃO, EXECUTADO NO PÉ DO MURO, COM TUBO DE PEAD CORRUGADO FLEXÍVEL PERFURADO, ENCHIMENTO COM BRITA, ENVOLVIDO COM MANTA GEOTÊXTIL</t>
  </si>
  <si>
    <t xml:space="preserve"> SINAPI 102722</t>
  </si>
  <si>
    <t>SES01417</t>
  </si>
  <si>
    <t>ESPALHAMENTO DE MATERIAL COM TRATOR DE ESTEIRAS, INCLUSO AREIA PARA ATERRO E TRANSPORTE</t>
  </si>
  <si>
    <t xml:space="preserve"> SINAPI 100574</t>
  </si>
  <si>
    <t>SES01418</t>
  </si>
  <si>
    <t>PINTURA DE SÍMBOLOS E TEXTOS COM TINTA EPÓXI, DEMARCAÇÃO COM FITA ADESIVA E APLICAÇÃO COM ROLO</t>
  </si>
  <si>
    <t>SINAPI 102513</t>
  </si>
  <si>
    <t>SES01419</t>
  </si>
  <si>
    <t>ELEVAÇÃO DE FAIXA EM CONCRETO, PARA PASSAGEM DE PEDESTRE, SEM ACABAMENTO SUPERFICIAL, ESPESSURA DE 15 CM, FCK = 30 MPA, COM USO DE FORMAS EM MADEIRA SERRADA</t>
  </si>
  <si>
    <t>SINAPI 103074</t>
  </si>
  <si>
    <t>SES01422</t>
  </si>
  <si>
    <t>TELA MOSQUITEIRO EM NYLON L = 1,2M</t>
  </si>
  <si>
    <t xml:space="preserve"> FDE 06.03.040</t>
  </si>
  <si>
    <t>SES01420</t>
  </si>
  <si>
    <t>DRENO EM MURO DE CONTENÇÃO, EXECUTADO NO PÉ DO MURO, COM TUBO DE PEAD CORRUGADO 200MM FLEXÍVEL PERFURADO, ENCHIMENTO COM BRITA, ENVOLVIDO COM MANTA GEOTÊXTIL</t>
  </si>
  <si>
    <t>SINAPI 102722</t>
  </si>
  <si>
    <t>SES01423</t>
  </si>
  <si>
    <t>SINAPI 97640</t>
  </si>
  <si>
    <t>SES01424</t>
  </si>
  <si>
    <t>SES01425</t>
  </si>
  <si>
    <t>REVESTIMENTO CERÂMICO PARA PISO COM PLACAS TIPO PORCELANATO DE DIMENSÕES 120X80 CM APLICADA EM AMBIENTES DE ÁREA MAIOR QUE 10 M²</t>
  </si>
  <si>
    <t>SES01426</t>
  </si>
  <si>
    <t>SES02172</t>
  </si>
  <si>
    <t>SES07072</t>
  </si>
  <si>
    <t>SUDECAP 10.90.20</t>
  </si>
  <si>
    <t>SES07073</t>
  </si>
  <si>
    <t>SES03380</t>
  </si>
  <si>
    <t>CPOS 39.10.080</t>
  </si>
  <si>
    <t>SES03381</t>
  </si>
  <si>
    <t>SES03382</t>
  </si>
  <si>
    <t>SINAPI 91174</t>
  </si>
  <si>
    <t>SES03383</t>
  </si>
  <si>
    <t>SES01427</t>
  </si>
  <si>
    <t>SINAPI 79471</t>
  </si>
  <si>
    <t>SES08090</t>
  </si>
  <si>
    <t>ORSE 972</t>
  </si>
  <si>
    <t>SES03384</t>
  </si>
  <si>
    <t>SES01428</t>
  </si>
  <si>
    <t>SINAPI 101176</t>
  </si>
  <si>
    <t>SES03385</t>
  </si>
  <si>
    <t>SISTEMAS E INSTALACOES PROFISSIONAIS LTDA</t>
  </si>
  <si>
    <t>30.424.363/0001-15</t>
  </si>
  <si>
    <t>Identificação: NºPregão:532021 / UASG:160143</t>
  </si>
  <si>
    <t xml:space="preserve"> www.comprasgovernamentais.gov. br </t>
  </si>
  <si>
    <t>TECNOPERFIL PLASTICOS LTDA</t>
  </si>
  <si>
    <t>00.341.857/0001-75</t>
  </si>
  <si>
    <t>PA COMERCIO E SERVICOS GERAIS EIRELI</t>
  </si>
  <si>
    <t>27.044.495/0001-07</t>
  </si>
  <si>
    <t>LEMF COMERCIO E SERVICOS LTDA</t>
  </si>
  <si>
    <t>01.188.320/0001-80</t>
  </si>
  <si>
    <t>Identificação: NºPregão:162021 / UASG:160482</t>
  </si>
  <si>
    <t>www.comprasgovernamentais.gov</t>
  </si>
  <si>
    <t xml:space="preserve">TAG COMERCIO DE TINTAS EIRELI </t>
  </si>
  <si>
    <t>10.296.571/0001-79</t>
  </si>
  <si>
    <t xml:space="preserve">JVG PROJETOS E CONSTRUCOES EIRELI </t>
  </si>
  <si>
    <t>10.417.235/0001-37</t>
  </si>
  <si>
    <t xml:space="preserve">J2T ENGENHARIA E SOLUCOES LTDA </t>
  </si>
  <si>
    <t>40.075.701/0001-04</t>
  </si>
  <si>
    <t>LEBIAN MARCELLE DA SILVEIRA MELO FONSECA</t>
  </si>
  <si>
    <t>36.173.872/0001-07</t>
  </si>
  <si>
    <t>C M FERREIRA RAMOS EIRELI</t>
  </si>
  <si>
    <t>06.050.372/0001-09</t>
  </si>
  <si>
    <t>OFERTA ELETRICA</t>
  </si>
  <si>
    <t>35.222.114/0001-60</t>
  </si>
  <si>
    <t>(11) 5893-2873</t>
  </si>
  <si>
    <t>SITE</t>
  </si>
  <si>
    <t xml:space="preserve">PIZZATO </t>
  </si>
  <si>
    <t>04.181.115/0001-80</t>
  </si>
  <si>
    <t>(65) 3052-4200</t>
  </si>
  <si>
    <t>JOSE</t>
  </si>
  <si>
    <t>COTELETRICA</t>
  </si>
  <si>
    <t>07.237.858/0001-13</t>
  </si>
  <si>
    <t>(65) 3025-4300</t>
  </si>
  <si>
    <t>VENDAS</t>
  </si>
  <si>
    <t>LUMINARIA DE EMERGENCIA 2 FARIOS 1200LUMENS</t>
  </si>
  <si>
    <t>SUL BRASIL EXTINTORES</t>
  </si>
  <si>
    <t>14.795.715/0001-18</t>
  </si>
  <si>
    <t>65 3023-3947</t>
  </si>
  <si>
    <t>JANE</t>
  </si>
  <si>
    <t>65 3052-4200</t>
  </si>
  <si>
    <t>Jose</t>
  </si>
  <si>
    <t xml:space="preserve">ELETRICA PARANA </t>
  </si>
  <si>
    <t>08.139.615/0001-05</t>
  </si>
  <si>
    <t>65 33880800</t>
  </si>
  <si>
    <t>FAGNER NASCIMENTO</t>
  </si>
  <si>
    <t>CH PERF 14</t>
  </si>
  <si>
    <t xml:space="preserve">AÇOFER </t>
  </si>
  <si>
    <t>03.989.217/0001-64</t>
  </si>
  <si>
    <t>(65) 3637-1010</t>
  </si>
  <si>
    <t>ITAMARA</t>
  </si>
  <si>
    <t>PERFILADOS MULTIAÇO</t>
  </si>
  <si>
    <t>02.019.067/0001-01</t>
  </si>
  <si>
    <t>65 3634-3050</t>
  </si>
  <si>
    <t>CHARLES</t>
  </si>
  <si>
    <t>ARCELORMITTAL BRASIL AS</t>
  </si>
  <si>
    <t>17.469.701/0001-77</t>
  </si>
  <si>
    <t>(65)3628-2122</t>
  </si>
  <si>
    <t xml:space="preserve"> C.R SANTOS</t>
  </si>
  <si>
    <t>07.871.559/0001-36</t>
  </si>
  <si>
    <t>(65)3627-2588</t>
  </si>
  <si>
    <t>CENEDON</t>
  </si>
  <si>
    <t>ADEVANT</t>
  </si>
  <si>
    <t>33.392.769/0001-51</t>
  </si>
  <si>
    <t>(65)99233-9761</t>
  </si>
  <si>
    <t>DALVAN</t>
  </si>
  <si>
    <t>TECH PRINT</t>
  </si>
  <si>
    <t>00.113.059/0001-96</t>
  </si>
  <si>
    <t>(65)3621-1004</t>
  </si>
  <si>
    <t>NORBERTO</t>
  </si>
  <si>
    <t xml:space="preserve">CONTRA FOGO </t>
  </si>
  <si>
    <t>01.699.422/0001-60</t>
  </si>
  <si>
    <t>(66)3531-2678</t>
  </si>
  <si>
    <t>MOACIR</t>
  </si>
  <si>
    <t xml:space="preserve">UN </t>
  </si>
  <si>
    <t>PLUG MAIS</t>
  </si>
  <si>
    <t>07.388.781/0001-82</t>
  </si>
  <si>
    <t>3648-5750</t>
  </si>
  <si>
    <t>STEFANNIE</t>
  </si>
  <si>
    <t>ARIELLY</t>
  </si>
  <si>
    <t>SENTINELA DO VALE COMERCIAL EIRELI</t>
  </si>
  <si>
    <t>29.843.035/0001-74</t>
  </si>
  <si>
    <t>Identificação: NºPregão:182021 / UASG:158125</t>
  </si>
  <si>
    <t>www.comprasgovernamentais.gov.br</t>
  </si>
  <si>
    <t>EDER JOSE SEGER</t>
  </si>
  <si>
    <t>19.124.016/0001-34</t>
  </si>
  <si>
    <t>J R ARAUJO NORDESTE COMERCIAL E DISTRIBUICAO EIRELI</t>
  </si>
  <si>
    <t>34.446.741/0001-12</t>
  </si>
  <si>
    <t>Identificação: NºPregão:82021 / UASG:153103</t>
  </si>
  <si>
    <t>WM TERCEIRIZACAO DE MAO DE OBRA LTDA</t>
  </si>
  <si>
    <t>18.096.150/0001-06</t>
  </si>
  <si>
    <t>GR COMERCIO EIRELI</t>
  </si>
  <si>
    <t>17.451.234/0001-58</t>
  </si>
  <si>
    <t xml:space="preserve"> IMPACTA TELECOM E SEGURANÇA ELETRONICA LTDA</t>
  </si>
  <si>
    <t>21.977.396/0001-00</t>
  </si>
  <si>
    <t>VISOR PLUMBIFERO 1,00X1,00M</t>
  </si>
  <si>
    <t>GRUPO GRX</t>
  </si>
  <si>
    <t>68.347.301/0001-20</t>
  </si>
  <si>
    <t>(11)99992-6030</t>
  </si>
  <si>
    <t>PAULA DIAS</t>
  </si>
  <si>
    <t>PKO DO BRASIL</t>
  </si>
  <si>
    <t>00.007.750/0004-38</t>
  </si>
  <si>
    <t>(11)95407-8999</t>
  </si>
  <si>
    <t>DANIELA</t>
  </si>
  <si>
    <t>PROJETO X PROTEÇÃO RADIOLOGICA</t>
  </si>
  <si>
    <t>11.600.232/0001-05</t>
  </si>
  <si>
    <t>(11)2636-7132</t>
  </si>
  <si>
    <t>GABRIEL</t>
  </si>
  <si>
    <t>CSR ACESSÓRIOS E SERVIÇOS RADIOLOGICOS</t>
  </si>
  <si>
    <t>11.713.569/0001-50</t>
  </si>
  <si>
    <t>(11)3798-2141</t>
  </si>
  <si>
    <t>ISAURA</t>
  </si>
  <si>
    <t>PISO VINILICO ECLIPSE PREMIUM COM SUPORTE CURVO E RODAPÉ - FORNECIDO E INSTALADO</t>
  </si>
  <si>
    <t>FAUZE REVESTIMENTOS E SERVIÇOS LTDA</t>
  </si>
  <si>
    <t>03.487.766/0002-11</t>
  </si>
  <si>
    <t>(65)3624-7878</t>
  </si>
  <si>
    <t>FAUZE</t>
  </si>
  <si>
    <t>CLAUDINEIA</t>
  </si>
  <si>
    <t>NOVA EXAUSTORES</t>
  </si>
  <si>
    <t>08.022.764/0001-90</t>
  </si>
  <si>
    <t>CTRL+P COMUNICAÇÃO VISUAL</t>
  </si>
  <si>
    <t>13.985.042/0001-70</t>
  </si>
  <si>
    <t>(65) 3623-2365</t>
  </si>
  <si>
    <t>LUIZ FERNANDO</t>
  </si>
  <si>
    <t>NEON COMUNICAÇÃO VISUAL</t>
  </si>
  <si>
    <t>13.965.062/0001-80</t>
  </si>
  <si>
    <t>(65) 3634-4657</t>
  </si>
  <si>
    <t>RONALDO DIAS</t>
  </si>
  <si>
    <t>SUCESSO COMUNICAÇÃO VISUAL</t>
  </si>
  <si>
    <t>28.178.490/0001-30</t>
  </si>
  <si>
    <t>(65) 98474-5555</t>
  </si>
  <si>
    <t>LUIZ ROBERTO</t>
  </si>
  <si>
    <t>(65) 3027-9000</t>
  </si>
  <si>
    <t>PATRIANE</t>
  </si>
  <si>
    <t>ELETRICA PARANA</t>
  </si>
  <si>
    <t>(65) 3388-0800</t>
  </si>
  <si>
    <t>PAULO</t>
  </si>
  <si>
    <t>ELETRO ATIVA</t>
  </si>
  <si>
    <t>06.110.817/0001-07</t>
  </si>
  <si>
    <t>(65)3051-7844</t>
  </si>
  <si>
    <t>DHIONE</t>
  </si>
  <si>
    <t>SEGURIMAX</t>
  </si>
  <si>
    <t>17.011.376/0001-02</t>
  </si>
  <si>
    <t>(47) 3703-1888</t>
  </si>
  <si>
    <t>FRANCIANE</t>
  </si>
  <si>
    <t>SHOPTELBRAS</t>
  </si>
  <si>
    <t>29.766.914/0001-40</t>
  </si>
  <si>
    <t>(11) 4680-3593</t>
  </si>
  <si>
    <t>NET ALARMES</t>
  </si>
  <si>
    <t>20.544.487/0001-80</t>
  </si>
  <si>
    <t>(43) 3344-4002</t>
  </si>
  <si>
    <t>UPPER SEG</t>
  </si>
  <si>
    <t>17.354.683/0001-88</t>
  </si>
  <si>
    <t>(43) 3024-5144</t>
  </si>
  <si>
    <t>ELETRONICA SANTANA</t>
  </si>
  <si>
    <t>60.717.899/0001-90</t>
  </si>
  <si>
    <t>(11) 2823-7066</t>
  </si>
  <si>
    <t>ZIKO SHOP</t>
  </si>
  <si>
    <t>10.661.497/0001-42</t>
  </si>
  <si>
    <t>(19) 3464-3030</t>
  </si>
  <si>
    <t>ELETRO GUIMARÃES</t>
  </si>
  <si>
    <t>21.576.749/0001-51</t>
  </si>
  <si>
    <t xml:space="preserve"> (32) 3257-8700</t>
  </si>
  <si>
    <t>DISJUNTOR A VACUO 15KV</t>
  </si>
  <si>
    <t>PIZZATTO</t>
  </si>
  <si>
    <t>EVANDRO</t>
  </si>
  <si>
    <t>PETEL</t>
  </si>
  <si>
    <t>22.760.075/0001-03</t>
  </si>
  <si>
    <t>(65) 3634-5253</t>
  </si>
  <si>
    <t>EVANIA</t>
  </si>
  <si>
    <t>FAGNER</t>
  </si>
  <si>
    <t>COTEELETRICA MATERIAIS ELETRICOS</t>
  </si>
  <si>
    <t>KELLEN KAROLINE</t>
  </si>
  <si>
    <t>(65) 3634-1717</t>
  </si>
  <si>
    <t>BRANEL</t>
  </si>
  <si>
    <t>07.624.206/0001-31</t>
  </si>
  <si>
    <t>AMANDA</t>
  </si>
  <si>
    <t>Transformador de separação a seco, conf. normas NBR e IEC742/IEC61558-215 montado em caixa isolação IP21, material isolante classe H sendo potência 10kVA para 60 Hz c/ tensão primária 220V e secundária 220V. Incorpora 1 termistor PTC 120°C montado em base com borne para transformador e ligação para supervisão da temperatura. Conforme norma ABNT NBR 5356-11:2016 a temperatura ambiente máxima para operação dos transformadores em sala elétricas deverá ser 40ºC.</t>
  </si>
  <si>
    <t>RDI BENDER INDUSTRIA ELETRICA LTDA</t>
  </si>
  <si>
    <t>52.133.485/0001-95</t>
  </si>
  <si>
    <t>(11) 3602-6260</t>
  </si>
  <si>
    <t>JOÃO PAULO</t>
  </si>
  <si>
    <t>DSI Dispositivo Supervisor de isolamento e DST Dispositivo Supervisor do Transformador (carga e temperatura), Tensao de alimentacao e da rede = CA 70...264V, 42... 460Hz. Em conformidade com a NBR13534 e IEC61557-8. Medicao de fugas em CA e C Conforme nexo A (normativo) IEC61557-8. Resistencia interna 240kohm, tensao de medicao 12V e corrente de medicao 50uA. -</t>
  </si>
  <si>
    <t>Transformador de corrente com corrente secundaria em mA. -</t>
  </si>
  <si>
    <t>Anunciador de alarme. -,</t>
  </si>
  <si>
    <t>CHAVE SECCIONADORA 400 A 15KV TRIPOLAR</t>
  </si>
  <si>
    <t>THOMAS</t>
  </si>
  <si>
    <t>(65)3027-9000</t>
  </si>
  <si>
    <t>RICARDO</t>
  </si>
  <si>
    <t>MEDIA TENSAO</t>
  </si>
  <si>
    <t>12.275.858/0001-48</t>
  </si>
  <si>
    <t>(11) 2384-0155</t>
  </si>
  <si>
    <t>VICTOR</t>
  </si>
  <si>
    <t>65-3052-4200</t>
  </si>
  <si>
    <t>DIMENSIONAL</t>
  </si>
  <si>
    <t>06.913.480/0015-63</t>
  </si>
  <si>
    <t>65-3027-9000</t>
  </si>
  <si>
    <t>CELSO</t>
  </si>
  <si>
    <t>F R INDUSTRIA E COMERCIO DE EXTINTORES LTDA</t>
  </si>
  <si>
    <t>12.118.086/0001-30</t>
  </si>
  <si>
    <t>Identificação: NºPregão:752021 / UASG:987913</t>
  </si>
  <si>
    <t xml:space="preserve">EXTIMPLUS MANUTENCAO E REPARACAO EIRELI </t>
  </si>
  <si>
    <t>21.187.080/0001-06</t>
  </si>
  <si>
    <t xml:space="preserve">J L EXTINTORES LTDA </t>
  </si>
  <si>
    <t>39.378.171/0001-94</t>
  </si>
  <si>
    <t>A.CABINE MATERIAIS ELETRICOS LTDA.</t>
  </si>
  <si>
    <t>65.793.192/0001-86</t>
  </si>
  <si>
    <t>(11) 2842-5263</t>
  </si>
  <si>
    <t>RAFAEL</t>
  </si>
  <si>
    <t>ELÉTRICA PARANÁ</t>
  </si>
  <si>
    <t>65-3388-0800</t>
  </si>
  <si>
    <t>GEISIANE</t>
  </si>
  <si>
    <t>DAP</t>
  </si>
  <si>
    <t>24.573.510/0001-16</t>
  </si>
  <si>
    <t>(47) 3339-5810</t>
  </si>
  <si>
    <t>KART ENGENHARIA</t>
  </si>
  <si>
    <t>01.099.865/0001-10</t>
  </si>
  <si>
    <t>(15) 3229-5180</t>
  </si>
  <si>
    <t>RVM MEDICAL</t>
  </si>
  <si>
    <t>02.136.420/0001-25</t>
  </si>
  <si>
    <t>(11) 2619-6795</t>
  </si>
  <si>
    <t>RESPIROX</t>
  </si>
  <si>
    <t>74.663.972/0001-00</t>
  </si>
  <si>
    <t>(11) 2978-3344</t>
  </si>
  <si>
    <t>MM GARCIA FARMACIA LTDA</t>
  </si>
  <si>
    <t>15.493.292/0001-19</t>
  </si>
  <si>
    <t>(11) 2937-9100</t>
  </si>
  <si>
    <t>WELLINGYON</t>
  </si>
  <si>
    <t>ELITE GAS</t>
  </si>
  <si>
    <t>10.838.714/0001-27</t>
  </si>
  <si>
    <t>(11) 4425-1827</t>
  </si>
  <si>
    <t>TAUANA</t>
  </si>
  <si>
    <t>14.045.434/0001-12</t>
  </si>
  <si>
    <t>LF MAQUINAS E FERRAMENTAS</t>
  </si>
  <si>
    <t>91.845.735/0004-14</t>
  </si>
  <si>
    <t>(51) 3103-0100</t>
  </si>
  <si>
    <t>CHAMA AZUL</t>
  </si>
  <si>
    <t>00.123.322/0002-09</t>
  </si>
  <si>
    <t>(65) 3624-1044</t>
  </si>
  <si>
    <t>JANELA CHINCANA 1X0,5</t>
  </si>
  <si>
    <t>SICFLUX</t>
  </si>
  <si>
    <t>12.324.116/0001-65</t>
  </si>
  <si>
    <t>(47) 3452-3003</t>
  </si>
  <si>
    <t>FRIO SHOPPING</t>
  </si>
  <si>
    <t>10.631.556/0001-30</t>
  </si>
  <si>
    <t>(12) 98221-3237</t>
  </si>
  <si>
    <t>CEIGON</t>
  </si>
  <si>
    <t>84.909.233/0002-82</t>
  </si>
  <si>
    <t>(47) 3023-4466</t>
  </si>
  <si>
    <t xml:space="preserve">ILUMINIM </t>
  </si>
  <si>
    <t>23.429.903/0001-98</t>
  </si>
  <si>
    <t>(11) 4210-0494</t>
  </si>
  <si>
    <t>SUSTENTA LED</t>
  </si>
  <si>
    <t>33.779.899/0001-41</t>
  </si>
  <si>
    <t>(11) 5678-7018</t>
  </si>
  <si>
    <t>REI DO LED</t>
  </si>
  <si>
    <t>23.564.038/0001-92</t>
  </si>
  <si>
    <t>(34) 99927-4707</t>
  </si>
  <si>
    <t>PIZZATO</t>
  </si>
  <si>
    <t>04.181.115/0001-105</t>
  </si>
  <si>
    <t>08.139.615/0001-30</t>
  </si>
  <si>
    <t>07.624.206/0001-56</t>
  </si>
  <si>
    <t>LUCENA BELLO SERVICOS TECNICOS LTDA</t>
  </si>
  <si>
    <t>36.228.332/0001-75</t>
  </si>
  <si>
    <t>Identificação: NºPregão:1242020 / UASG:155125</t>
  </si>
  <si>
    <t>RAVANELLO &amp; CIA LTDA</t>
  </si>
  <si>
    <t>93.082.725/0001-57</t>
  </si>
  <si>
    <t xml:space="preserve">W.S. COMERCIO DE REFRIGERACAO E EQUIPAMENTOS INDUSTRIAIS EIRELI </t>
  </si>
  <si>
    <t>13.624.180/0001-24</t>
  </si>
  <si>
    <t>SANTIL COMERCIAL ELETRICA LTDA</t>
  </si>
  <si>
    <t>49.474.398/0001-97</t>
  </si>
  <si>
    <t>(11) 3998-3000</t>
  </si>
  <si>
    <t>RC ELETRICA</t>
  </si>
  <si>
    <t>33.890.737/0001-86</t>
  </si>
  <si>
    <t>(11) 91009-3526</t>
  </si>
  <si>
    <t>LOJA ELETRICA LTDA</t>
  </si>
  <si>
    <t>17.155.342/0011-55</t>
  </si>
  <si>
    <t>(31) 3218-8000</t>
  </si>
  <si>
    <t>VIEWTECH</t>
  </si>
  <si>
    <t>07.327.325/0001-22</t>
  </si>
  <si>
    <t>(14) 3301-8411</t>
  </si>
  <si>
    <t>LOJA MERC</t>
  </si>
  <si>
    <t>08.760.239/0001-71</t>
  </si>
  <si>
    <t>PONTO DO ENCANADOR</t>
  </si>
  <si>
    <t>05.414.611/0001-08</t>
  </si>
  <si>
    <t>PLASTOLANDIA</t>
  </si>
  <si>
    <t>43.235.522/0001-85</t>
  </si>
  <si>
    <t>CASA DOS VIDROS</t>
  </si>
  <si>
    <t>13.973.181/0001-84</t>
  </si>
  <si>
    <t>(65)3642-3344</t>
  </si>
  <si>
    <t>TATIANA</t>
  </si>
  <si>
    <t>SMART VIDROS</t>
  </si>
  <si>
    <t>25.242.555/0001-70</t>
  </si>
  <si>
    <t>(65)3623-0026</t>
  </si>
  <si>
    <t>REGINALDO</t>
  </si>
  <si>
    <t>ORUS</t>
  </si>
  <si>
    <t>37.082.680/0001-40</t>
  </si>
  <si>
    <t xml:space="preserve"> (44) 99883-8007</t>
  </si>
  <si>
    <t>RTM COMERCIO DE MATERIAIS PARA CONSTRUCAO LTDA</t>
  </si>
  <si>
    <t xml:space="preserve">32.785.799/0001-65
</t>
  </si>
  <si>
    <t>IDENTIFICAÇÃO: 21173</t>
  </si>
  <si>
    <t>licitanet</t>
  </si>
  <si>
    <t>L. R. A. BISPO EIRELI</t>
  </si>
  <si>
    <t>28.880.521/0001-08</t>
  </si>
  <si>
    <t>Identificação: NºPregão:822021 / UASG:453187</t>
  </si>
  <si>
    <t>N. V. VERDE EIRELI</t>
  </si>
  <si>
    <t>03.363.727/0001-21</t>
  </si>
  <si>
    <t>ROGERIO DUARTE DE CARVALHO</t>
  </si>
  <si>
    <t>18.604.271/0001-11</t>
  </si>
  <si>
    <t>JOSE ADIPSON GONCALVES DE MELO - EIRELI</t>
  </si>
  <si>
    <t>24.144.712/0001-42</t>
  </si>
  <si>
    <t>Identificação: NºPregão:112021 / UASG:158121</t>
  </si>
  <si>
    <t>ORGANIZACOES MSL COMERCIO E INDUSTRIA DE MATERIAIS ELETRICOS LTDA</t>
  </si>
  <si>
    <t>07.062.925/0001-06</t>
  </si>
  <si>
    <t>ELETROCHOK COMERCIO DE MATERIAL ELETRICO LTDA</t>
  </si>
  <si>
    <t>34.702.079/0001-14</t>
  </si>
  <si>
    <t>INOVARR SISTEMAS ELETRICOS LTDA</t>
  </si>
  <si>
    <t>23.015.883/0001-09</t>
  </si>
  <si>
    <t>IP SOLUCOES EM TI E MATERIAIS ELETRICOS EM GERALLTDA</t>
  </si>
  <si>
    <t>19.071.791/0001-79</t>
  </si>
  <si>
    <t>A. PEREIRA LEITE MATERIAIS PARA CONSTRUCAO</t>
  </si>
  <si>
    <t>29.567.496/0001-61</t>
  </si>
  <si>
    <t>Identificação: NºPregão:452021 / UASG:989185</t>
  </si>
  <si>
    <t>ELETRO MENDONCA COMERCIO DE MATERIAIS ELETRICOS LTDA</t>
  </si>
  <si>
    <t>03.806.018/0001-73</t>
  </si>
  <si>
    <t>GMF SERVICOS E MATERIAIS DE CONSTRUCOES LTDA</t>
  </si>
  <si>
    <t>35.875.067/0001-54</t>
  </si>
  <si>
    <t>M J BARROQUEIRO FILHO</t>
  </si>
  <si>
    <t>28.904.536/0001-50</t>
  </si>
  <si>
    <t>Identificação: NºPregão:232021 / UASG:980194</t>
  </si>
  <si>
    <t>LUMAK METALURGICA LTDA</t>
  </si>
  <si>
    <t>07.890.117/0001-37</t>
  </si>
  <si>
    <t>ELITE GÁS</t>
  </si>
  <si>
    <t>CONSIGÁS</t>
  </si>
  <si>
    <t>01.067.986/0001-80</t>
  </si>
  <si>
    <t>(41) 3345-7442</t>
  </si>
  <si>
    <t>PONTO DOS AQUECEDORES</t>
  </si>
  <si>
    <t>28.325.017/0001-38</t>
  </si>
  <si>
    <t>(41) 3278-6930</t>
  </si>
  <si>
    <t>SPPE CONSTRUCOES E REFORMAS LTDA</t>
  </si>
  <si>
    <t>21.498.104/0001-48</t>
  </si>
  <si>
    <t>Identificação: NºPregão:952021 / UASG:120632</t>
  </si>
  <si>
    <t>CASTRO &amp; ROCHA LTDA</t>
  </si>
  <si>
    <t>32.185.141/0001-12</t>
  </si>
  <si>
    <t>NORMA ENGENHARIA PROJETOS E CONSULTORIA LTDA</t>
  </si>
  <si>
    <t>20.757.012/0001-72</t>
  </si>
  <si>
    <t>CONSTRUTORA BRILHANTE LTDA</t>
  </si>
  <si>
    <t>04.529.815/0001-13</t>
  </si>
  <si>
    <t>TRIADE ENGENHARIA E SERVICOS ESPECIALIZADOS LTDA</t>
  </si>
  <si>
    <t>16.854.492/0001-12</t>
  </si>
  <si>
    <t>CONSTRUTORA PROHIDRO LTDA</t>
  </si>
  <si>
    <t>04.645.099/0001-30</t>
  </si>
  <si>
    <t>EDS COMERCIO E SERVICOS LTDA</t>
  </si>
  <si>
    <t>07.998.307/0001-72</t>
  </si>
  <si>
    <t>PALLADIUM CONSTRUTORA E SERVICOS LTDA</t>
  </si>
  <si>
    <t>20.305.810/0001-63</t>
  </si>
  <si>
    <t>BEM MAIS CONSTRUCOES E SERVICOS LTDA</t>
  </si>
  <si>
    <t>26.062.391/0001-62</t>
  </si>
  <si>
    <t>DOCTORX</t>
  </si>
  <si>
    <t>13.733.687/0001-16</t>
  </si>
  <si>
    <t>MORAES INSTALADORA CONSTRUÇÃO MARMORARIA</t>
  </si>
  <si>
    <t>14.940.091.0001/50</t>
  </si>
  <si>
    <t>MORAES</t>
  </si>
  <si>
    <t>MARMORARIA AMERICA LTDA</t>
  </si>
  <si>
    <t>06.789.924/0001-03</t>
  </si>
  <si>
    <t>(65) 3622-1739</t>
  </si>
  <si>
    <t>SILVIO</t>
  </si>
  <si>
    <t>BRISE  – CORES NACIONAIS MOD: SL4, COM DETALHES VIDE DETALHAMENTO ARQ.</t>
  </si>
  <si>
    <t>FAUZE REVESTIMENTOS E SERVIÇOS TÉCNICOS LTDA</t>
  </si>
  <si>
    <t>03.487.766 / 0001 – 30</t>
  </si>
  <si>
    <t>(065) 3624 – 7878</t>
  </si>
  <si>
    <t xml:space="preserve">DANNYELLE </t>
  </si>
  <si>
    <t>EMDES INSTALAÇÕES E EQUIPAMENTOS LTDA</t>
  </si>
  <si>
    <t>36.076.702/0001-04</t>
  </si>
  <si>
    <t>(65) 98435-0441</t>
  </si>
  <si>
    <t>MARCIO</t>
  </si>
  <si>
    <t>SHOPFIRE</t>
  </si>
  <si>
    <t>21.012.774/0001-02</t>
  </si>
  <si>
    <t>(11) 2208-9200</t>
  </si>
  <si>
    <t>BRASIL FIRE</t>
  </si>
  <si>
    <t>40.886.890/0001-03</t>
  </si>
  <si>
    <t>(16) 99774-5724</t>
  </si>
  <si>
    <t>R&amp;A Extintores LTDA</t>
  </si>
  <si>
    <t>14.314.086/0001-31</t>
  </si>
  <si>
    <t>(11) 98062-9725</t>
  </si>
  <si>
    <t xml:space="preserve">JULIA </t>
  </si>
  <si>
    <t>ACQUAFORT</t>
  </si>
  <si>
    <t>02.264.256/0001-31</t>
  </si>
  <si>
    <t>(41) 3247-1199</t>
  </si>
  <si>
    <t>MAPA DE COTAÇÃO</t>
  </si>
  <si>
    <t>Nove milhões, trezentos e vinte e cinco mil, novecentos e sessenta e seis reais e oitenta e sete centavos.</t>
  </si>
  <si>
    <t>BARRA DO BUGRES - MT</t>
  </si>
  <si>
    <t>SINAPI 01/2022</t>
  </si>
  <si>
    <t>AVENIDA PRESIDENTE CASTELO BRANCO, 470, CENTRO</t>
  </si>
  <si>
    <t>REFORMA DO HOSPITAL REGIONAL  DO BARRA DO BUGRES ROOSEVELTH FIGUEIREDO DE LIRA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</si>
</sst>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_(&quot;R$ &quot;* #,##0.00_);_(&quot;R$ &quot;* \(#,##0.00\);_(&quot;R$ &quot;* &quot;-&quot;??_);_(@_)"/>
    <numFmt numFmtId="167" formatCode="_([$€-2]* #,##0.00_);_([$€-2]* \(#,##0.00\);_([$€-2]* &quot;-&quot;??_)"/>
    <numFmt numFmtId="168" formatCode="[$R$-416]\ #,##0.00;[Red]\-[$R$-416]\ #,##0.00"/>
    <numFmt numFmtId="169" formatCode="#,##0.0000000"/>
  </numFmts>
  <fonts count="53">
    <font>
      <sz val="11"/>
      <color theme="1"/>
      <name val="Calibri"/>
      <family val="2"/>
      <scheme val="minor"/>
    </font>
    <font>
      <sz val="11"/>
      <color theme="1"/>
      <name val="Calibri"/>
      <family val="2"/>
      <scheme val="minor"/>
    </font>
    <font>
      <b/>
      <sz val="10"/>
      <color theme="1"/>
      <name val="Calibri Light"/>
      <family val="2"/>
    </font>
    <font>
      <sz val="10"/>
      <color theme="1"/>
      <name val="Calibri Light"/>
      <family val="2"/>
    </font>
    <font>
      <sz val="10"/>
      <name val="Arial"/>
      <family val="2"/>
    </font>
    <font>
      <sz val="10"/>
      <name val="Calibri Light"/>
      <family val="2"/>
    </font>
    <font>
      <b/>
      <sz val="12"/>
      <color theme="1"/>
      <name val="Calibri Light"/>
      <family val="2"/>
    </font>
    <font>
      <sz val="12"/>
      <color theme="1"/>
      <name val="Calibri Light"/>
      <family val="2"/>
    </font>
    <font>
      <b/>
      <sz val="12"/>
      <color theme="0"/>
      <name val="Calibri Light"/>
      <family val="2"/>
    </font>
    <font>
      <sz val="11"/>
      <color theme="1"/>
      <name val="Calibri Light"/>
      <family val="2"/>
    </font>
    <font>
      <b/>
      <sz val="11"/>
      <color theme="1"/>
      <name val="Calibri Light"/>
      <family val="2"/>
    </font>
    <font>
      <i/>
      <sz val="9"/>
      <name val="Calibri Light"/>
      <family val="2"/>
    </font>
    <font>
      <b/>
      <sz val="10"/>
      <color theme="0"/>
      <name val="Calibri Light"/>
      <family val="2"/>
    </font>
    <font>
      <sz val="11"/>
      <name val="Arial"/>
      <family val="1"/>
    </font>
    <font>
      <b/>
      <sz val="11"/>
      <color theme="0"/>
      <name val="Calibri Light"/>
      <family val="2"/>
    </font>
    <font>
      <b/>
      <sz val="10"/>
      <color rgb="FFFF0000"/>
      <name val="Calibri Light"/>
      <family val="2"/>
    </font>
    <font>
      <b/>
      <i/>
      <sz val="8"/>
      <color theme="1"/>
      <name val="Calibri Light"/>
      <family val="2"/>
    </font>
    <font>
      <i/>
      <sz val="8"/>
      <color theme="1"/>
      <name val="Calibri Light"/>
      <family val="2"/>
    </font>
    <font>
      <b/>
      <i/>
      <sz val="8"/>
      <color indexed="8"/>
      <name val="Calibri Light"/>
      <family val="2"/>
    </font>
    <font>
      <i/>
      <sz val="8"/>
      <color indexed="8"/>
      <name val="Calibri Light"/>
      <family val="2"/>
    </font>
    <font>
      <b/>
      <i/>
      <sz val="10"/>
      <color rgb="FFFF0000"/>
      <name val="Calibri Light"/>
      <family val="2"/>
    </font>
    <font>
      <b/>
      <i/>
      <sz val="10"/>
      <name val="Calibri Light"/>
      <family val="2"/>
    </font>
    <font>
      <i/>
      <sz val="11"/>
      <color rgb="FFFF0000"/>
      <name val="Calibri Light"/>
      <family val="2"/>
    </font>
    <font>
      <b/>
      <i/>
      <u/>
      <sz val="11"/>
      <color indexed="10"/>
      <name val="Calibri Light"/>
      <family val="2"/>
    </font>
    <font>
      <i/>
      <sz val="11"/>
      <color indexed="10"/>
      <name val="Calibri Light"/>
      <family val="2"/>
    </font>
    <font>
      <sz val="11"/>
      <color rgb="FFFF0000"/>
      <name val="Calibri Light"/>
      <family val="2"/>
    </font>
    <font>
      <b/>
      <sz val="14"/>
      <color theme="0"/>
      <name val="Calibri Light"/>
      <family val="2"/>
    </font>
    <font>
      <b/>
      <sz val="9"/>
      <color rgb="FFFFFFFF"/>
      <name val="Calibri Light"/>
      <family val="2"/>
    </font>
    <font>
      <b/>
      <sz val="9"/>
      <color rgb="FF000000"/>
      <name val="Calibri Light"/>
      <family val="2"/>
    </font>
    <font>
      <sz val="9"/>
      <color rgb="FF000000"/>
      <name val="Calibri Light"/>
      <family val="2"/>
    </font>
    <font>
      <sz val="10"/>
      <color indexed="8"/>
      <name val="Arial1"/>
    </font>
    <font>
      <b/>
      <sz val="10"/>
      <color rgb="FF000000"/>
      <name val="Arial"/>
      <family val="1"/>
    </font>
    <font>
      <b/>
      <sz val="15"/>
      <color rgb="FF000000"/>
      <name val="Calibri"/>
      <family val="2"/>
    </font>
    <font>
      <b/>
      <sz val="11"/>
      <color theme="1"/>
      <name val="Calibri"/>
      <family val="2"/>
    </font>
    <font>
      <sz val="11"/>
      <color theme="1"/>
      <name val="Calibri"/>
      <family val="2"/>
    </font>
    <font>
      <b/>
      <sz val="12"/>
      <color theme="1"/>
      <name val="Calibri"/>
      <family val="2"/>
    </font>
    <font>
      <b/>
      <sz val="12"/>
      <color theme="0"/>
      <name val="Calibri"/>
      <family val="2"/>
    </font>
    <font>
      <sz val="12"/>
      <color theme="1"/>
      <name val="Calibri"/>
      <family val="2"/>
    </font>
    <font>
      <i/>
      <sz val="12"/>
      <color theme="1"/>
      <name val="Calibri"/>
      <family val="2"/>
    </font>
    <font>
      <b/>
      <sz val="12"/>
      <name val="Calibri"/>
      <family val="2"/>
    </font>
    <font>
      <sz val="12"/>
      <name val="Calibri"/>
      <family val="2"/>
    </font>
    <font>
      <b/>
      <sz val="11"/>
      <name val="Arial"/>
      <family val="2"/>
    </font>
    <font>
      <b/>
      <sz val="11"/>
      <name val="Arial"/>
      <family val="1"/>
    </font>
    <font>
      <sz val="10"/>
      <color rgb="FF000000"/>
      <name val="Arial"/>
      <family val="1"/>
    </font>
    <font>
      <sz val="10"/>
      <name val="Arial"/>
      <family val="1"/>
    </font>
    <font>
      <b/>
      <sz val="11"/>
      <color theme="1"/>
      <name val="Calibri"/>
      <family val="2"/>
      <scheme val="minor"/>
    </font>
    <font>
      <b/>
      <sz val="12"/>
      <name val="Arial"/>
      <family val="1"/>
    </font>
    <font>
      <b/>
      <sz val="8"/>
      <name val="Arial"/>
      <family val="1"/>
    </font>
    <font>
      <sz val="8"/>
      <name val="Arial"/>
      <family val="1"/>
    </font>
    <font>
      <sz val="9"/>
      <color theme="1"/>
      <name val="Calibri Light"/>
      <family val="2"/>
    </font>
    <font>
      <b/>
      <sz val="10"/>
      <name val="Calibri Light"/>
      <family val="2"/>
    </font>
    <font>
      <sz val="10"/>
      <color rgb="FF000000"/>
      <name val="Calibri Light"/>
      <family val="2"/>
    </font>
    <font>
      <sz val="9"/>
      <color theme="1"/>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FF"/>
      </patternFill>
    </fill>
    <fill>
      <patternFill patternType="solid">
        <fgColor rgb="FFDFF0D8"/>
      </patternFill>
    </fill>
    <fill>
      <patternFill patternType="solid">
        <fgColor rgb="FFD6D6D6"/>
      </patternFill>
    </fill>
    <fill>
      <patternFill patternType="solid">
        <fgColor rgb="FFEFEFEF"/>
      </patternFill>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s>
  <borders count="54">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CCCCCC"/>
      </left>
      <right style="thin">
        <color rgb="FFCCCCCC"/>
      </right>
      <top style="thin">
        <color rgb="FFCCCCCC"/>
      </top>
      <bottom style="thin">
        <color rgb="FFCCCCCC"/>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8">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1" fillId="0" borderId="0"/>
    <xf numFmtId="0" fontId="4" fillId="0" borderId="0"/>
    <xf numFmtId="0" fontId="4" fillId="0" borderId="0"/>
    <xf numFmtId="165" fontId="4" fillId="0" borderId="0" applyFont="0" applyFill="0" applyBorder="0" applyAlignment="0" applyProtection="0"/>
    <xf numFmtId="43" fontId="1" fillId="0" borderId="0" applyFont="0" applyFill="0" applyBorder="0" applyAlignment="0" applyProtection="0"/>
    <xf numFmtId="9"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0" fontId="13" fillId="0" borderId="0"/>
    <xf numFmtId="0" fontId="4" fillId="0" borderId="0"/>
    <xf numFmtId="44" fontId="1" fillId="0" borderId="0" applyFont="0" applyFill="0" applyBorder="0" applyAlignment="0" applyProtection="0"/>
    <xf numFmtId="0" fontId="13" fillId="0" borderId="0"/>
    <xf numFmtId="168" fontId="30" fillId="0" borderId="0" applyBorder="0" applyProtection="0"/>
    <xf numFmtId="43" fontId="13" fillId="0" borderId="0" applyFont="0" applyFill="0" applyBorder="0" applyAlignment="0" applyProtection="0"/>
    <xf numFmtId="44" fontId="4" fillId="0" borderId="0" applyFont="0" applyFill="0" applyBorder="0" applyAlignment="0" applyProtection="0"/>
    <xf numFmtId="164" fontId="1" fillId="0" borderId="0" applyFont="0" applyFill="0" applyBorder="0" applyAlignment="0" applyProtection="0"/>
    <xf numFmtId="0" fontId="32" fillId="0" borderId="0"/>
    <xf numFmtId="0" fontId="32" fillId="0" borderId="0"/>
    <xf numFmtId="0" fontId="32" fillId="0" borderId="0"/>
  </cellStyleXfs>
  <cellXfs count="366">
    <xf numFmtId="0" fontId="0" fillId="0" borderId="0" xfId="0"/>
    <xf numFmtId="0" fontId="3" fillId="0" borderId="0" xfId="0" applyFont="1" applyAlignment="1">
      <alignment vertical="center" wrapText="1"/>
    </xf>
    <xf numFmtId="0" fontId="2" fillId="0" borderId="4" xfId="3"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43" fontId="3" fillId="0" borderId="0" xfId="3" applyFont="1" applyBorder="1" applyAlignment="1">
      <alignment horizontal="right" vertical="center" wrapText="1"/>
    </xf>
    <xf numFmtId="0" fontId="2" fillId="0" borderId="3" xfId="0" applyFont="1" applyBorder="1" applyAlignment="1">
      <alignment horizontal="righ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6" xfId="0" applyFont="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6" xfId="3" applyNumberFormat="1" applyFont="1" applyBorder="1" applyAlignment="1">
      <alignment horizontal="center" vertical="center"/>
    </xf>
    <xf numFmtId="10" fontId="3" fillId="0" borderId="0" xfId="2" applyNumberFormat="1" applyFont="1" applyBorder="1" applyAlignment="1">
      <alignment horizontal="center" vertical="center" wrapText="1"/>
    </xf>
    <xf numFmtId="0" fontId="2" fillId="0" borderId="2" xfId="0" applyFont="1" applyBorder="1" applyAlignment="1">
      <alignment horizontal="center" vertical="center" wrapText="1"/>
    </xf>
    <xf numFmtId="43" fontId="2" fillId="0" borderId="3" xfId="0" applyNumberFormat="1" applyFont="1" applyBorder="1" applyAlignment="1">
      <alignment horizontal="center" vertical="center" wrapText="1"/>
    </xf>
    <xf numFmtId="10" fontId="2" fillId="0" borderId="3" xfId="3" applyNumberFormat="1" applyFont="1" applyBorder="1" applyAlignment="1">
      <alignment horizontal="center" vertical="center" wrapText="1"/>
    </xf>
    <xf numFmtId="10" fontId="2" fillId="0" borderId="3" xfId="2"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left" vertical="center"/>
    </xf>
    <xf numFmtId="0" fontId="3"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17" fontId="3" fillId="0" borderId="0" xfId="0" applyNumberFormat="1" applyFont="1" applyBorder="1" applyAlignment="1">
      <alignment horizontal="left" vertical="center" wrapText="1"/>
    </xf>
    <xf numFmtId="10" fontId="3" fillId="0" borderId="0" xfId="2" applyNumberFormat="1" applyFont="1" applyBorder="1" applyAlignment="1">
      <alignment horizontal="left" vertical="center" wrapText="1"/>
    </xf>
    <xf numFmtId="0" fontId="3" fillId="0" borderId="6"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horizontal="right" vertical="center" wrapText="1"/>
    </xf>
    <xf numFmtId="10" fontId="2" fillId="0" borderId="10" xfId="3" applyNumberFormat="1" applyFont="1" applyBorder="1" applyAlignment="1">
      <alignment horizontal="center" vertical="center" wrapText="1"/>
    </xf>
    <xf numFmtId="0" fontId="3" fillId="0" borderId="0" xfId="0" applyFont="1" applyBorder="1" applyAlignment="1">
      <alignment horizontal="left" vertical="center" wrapText="1"/>
    </xf>
    <xf numFmtId="43" fontId="3" fillId="0" borderId="0" xfId="0" applyNumberFormat="1" applyFont="1" applyBorder="1" applyAlignment="1">
      <alignment horizontal="right" vertical="center" wrapText="1"/>
    </xf>
    <xf numFmtId="43" fontId="2" fillId="0" borderId="10" xfId="0" applyNumberFormat="1" applyFont="1" applyBorder="1" applyAlignment="1">
      <alignment horizontal="right" vertical="center" wrapText="1"/>
    </xf>
    <xf numFmtId="10" fontId="3" fillId="0" borderId="0" xfId="2" applyNumberFormat="1" applyFont="1" applyBorder="1" applyAlignment="1">
      <alignment vertical="center" wrapText="1"/>
    </xf>
    <xf numFmtId="0" fontId="2" fillId="0" borderId="4"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Fill="1" applyAlignment="1">
      <alignment vertical="center" wrapText="1"/>
    </xf>
    <xf numFmtId="0" fontId="3" fillId="0" borderId="0" xfId="0" applyFont="1" applyFill="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left" vertical="center" wrapText="1"/>
    </xf>
    <xf numFmtId="0" fontId="2" fillId="0" borderId="0" xfId="0" applyFont="1" applyBorder="1" applyAlignment="1">
      <alignment horizontal="center" vertical="center" wrapText="1"/>
    </xf>
    <xf numFmtId="43" fontId="3" fillId="0" borderId="0" xfId="0" applyNumberFormat="1" applyFont="1" applyFill="1" applyBorder="1" applyAlignment="1">
      <alignment vertical="center" wrapText="1"/>
    </xf>
    <xf numFmtId="10" fontId="3" fillId="0" borderId="0" xfId="2" applyNumberFormat="1" applyFont="1" applyFill="1" applyBorder="1" applyAlignment="1">
      <alignment vertical="center" wrapText="1"/>
    </xf>
    <xf numFmtId="0" fontId="2" fillId="0" borderId="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Border="1" applyAlignment="1">
      <alignment horizontal="right" vertical="center"/>
    </xf>
    <xf numFmtId="43" fontId="3" fillId="0" borderId="0" xfId="0" applyNumberFormat="1" applyFont="1" applyBorder="1" applyAlignment="1">
      <alignment horizontal="right" vertical="center"/>
    </xf>
    <xf numFmtId="0" fontId="2" fillId="0" borderId="0" xfId="0" applyFont="1" applyBorder="1" applyAlignment="1">
      <alignment horizontal="right" vertical="center" wrapText="1"/>
    </xf>
    <xf numFmtId="0" fontId="2" fillId="0" borderId="0" xfId="0" applyFont="1" applyBorder="1" applyAlignment="1">
      <alignment horizontal="right" vertical="center"/>
    </xf>
    <xf numFmtId="43" fontId="3" fillId="0" borderId="0" xfId="1" applyNumberFormat="1" applyFont="1" applyBorder="1" applyAlignment="1">
      <alignment vertical="center" wrapText="1"/>
    </xf>
    <xf numFmtId="0" fontId="7" fillId="0" borderId="0" xfId="0" applyFont="1" applyFill="1" applyAlignment="1">
      <alignment horizontal="center" vertical="center" wrapText="1"/>
    </xf>
    <xf numFmtId="0" fontId="5" fillId="0" borderId="0" xfId="4" applyFont="1" applyBorder="1"/>
    <xf numFmtId="0" fontId="2" fillId="0" borderId="23" xfId="0" applyFont="1" applyBorder="1" applyAlignment="1">
      <alignment horizontal="left" vertical="center"/>
    </xf>
    <xf numFmtId="0" fontId="2" fillId="0" borderId="17" xfId="0" applyFont="1" applyBorder="1" applyAlignment="1">
      <alignment horizontal="left" vertical="center"/>
    </xf>
    <xf numFmtId="0" fontId="2" fillId="0" borderId="24" xfId="0" applyFont="1" applyBorder="1" applyAlignment="1">
      <alignment horizontal="left" vertical="center"/>
    </xf>
    <xf numFmtId="0" fontId="3" fillId="0" borderId="17" xfId="0" applyFont="1" applyBorder="1" applyAlignment="1">
      <alignment horizontal="center" vertical="center" wrapText="1"/>
    </xf>
    <xf numFmtId="10" fontId="3" fillId="0" borderId="0" xfId="2" applyNumberFormat="1" applyFont="1" applyFill="1" applyBorder="1" applyAlignment="1">
      <alignment horizontal="center" vertical="center" wrapText="1"/>
    </xf>
    <xf numFmtId="0" fontId="6" fillId="0" borderId="0" xfId="0" applyFont="1" applyFill="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4" fillId="3" borderId="18" xfId="4" applyFont="1" applyFill="1" applyBorder="1" applyAlignment="1">
      <alignment horizontal="center"/>
    </xf>
    <xf numFmtId="0" fontId="5" fillId="0" borderId="19" xfId="4" applyFont="1" applyBorder="1"/>
    <xf numFmtId="0" fontId="5" fillId="0" borderId="0" xfId="4" applyFont="1" applyBorder="1" applyAlignment="1">
      <alignment horizontal="center"/>
    </xf>
    <xf numFmtId="10" fontId="3" fillId="0" borderId="11" xfId="12" applyNumberFormat="1" applyFont="1" applyBorder="1" applyAlignment="1">
      <alignment horizontal="center"/>
    </xf>
    <xf numFmtId="0" fontId="5" fillId="0" borderId="21" xfId="4" applyFont="1" applyBorder="1"/>
    <xf numFmtId="10" fontId="3" fillId="0" borderId="18" xfId="12" applyNumberFormat="1" applyFont="1" applyBorder="1" applyAlignment="1">
      <alignment horizontal="center"/>
    </xf>
    <xf numFmtId="0" fontId="5" fillId="0" borderId="26" xfId="4" applyFont="1" applyBorder="1"/>
    <xf numFmtId="0" fontId="10" fillId="0" borderId="27" xfId="4" applyFont="1" applyBorder="1" applyAlignment="1">
      <alignment horizontal="right"/>
    </xf>
    <xf numFmtId="10" fontId="10" fillId="0" borderId="28" xfId="4" applyNumberFormat="1" applyFont="1" applyBorder="1" applyAlignment="1">
      <alignment horizontal="center"/>
    </xf>
    <xf numFmtId="0" fontId="10" fillId="0" borderId="0" xfId="4" applyFont="1" applyBorder="1" applyAlignment="1">
      <alignment horizontal="right"/>
    </xf>
    <xf numFmtId="10" fontId="10" fillId="0" borderId="11" xfId="4" applyNumberFormat="1" applyFont="1" applyBorder="1" applyAlignment="1">
      <alignment horizontal="center"/>
    </xf>
    <xf numFmtId="0" fontId="14" fillId="3" borderId="30" xfId="4" applyFont="1" applyFill="1" applyBorder="1" applyAlignment="1">
      <alignment horizontal="center"/>
    </xf>
    <xf numFmtId="0" fontId="5" fillId="0" borderId="29" xfId="4" applyFont="1" applyBorder="1"/>
    <xf numFmtId="0" fontId="5" fillId="0" borderId="3" xfId="4" applyFont="1" applyBorder="1"/>
    <xf numFmtId="10" fontId="3" fillId="0" borderId="30" xfId="12" applyNumberFormat="1" applyFont="1" applyBorder="1" applyAlignment="1">
      <alignment horizontal="center"/>
    </xf>
    <xf numFmtId="0" fontId="5" fillId="0" borderId="11" xfId="4" applyFont="1" applyBorder="1" applyAlignment="1">
      <alignment horizontal="center"/>
    </xf>
    <xf numFmtId="10" fontId="14" fillId="3" borderId="30" xfId="12" applyNumberFormat="1" applyFont="1" applyFill="1" applyBorder="1" applyAlignment="1">
      <alignment horizontal="center"/>
    </xf>
    <xf numFmtId="0" fontId="5" fillId="0" borderId="19" xfId="4" applyFont="1" applyBorder="1" applyAlignment="1">
      <alignment horizontal="left"/>
    </xf>
    <xf numFmtId="0" fontId="15" fillId="0" borderId="19" xfId="4" applyFont="1" applyBorder="1" applyAlignment="1">
      <alignment horizontal="left"/>
    </xf>
    <xf numFmtId="0" fontId="15" fillId="0" borderId="0" xfId="4" applyFont="1" applyBorder="1"/>
    <xf numFmtId="10" fontId="15" fillId="0" borderId="11" xfId="12" applyNumberFormat="1" applyFont="1" applyBorder="1" applyAlignment="1">
      <alignment horizontal="center"/>
    </xf>
    <xf numFmtId="0" fontId="5" fillId="0" borderId="31" xfId="4" applyFont="1" applyBorder="1"/>
    <xf numFmtId="0" fontId="10" fillId="0" borderId="6" xfId="4" applyFont="1" applyBorder="1" applyAlignment="1">
      <alignment horizontal="right"/>
    </xf>
    <xf numFmtId="10" fontId="10" fillId="0" borderId="32" xfId="4" applyNumberFormat="1" applyFont="1" applyBorder="1" applyAlignment="1">
      <alignment horizontal="center"/>
    </xf>
    <xf numFmtId="0" fontId="12" fillId="3" borderId="29" xfId="4" applyFont="1" applyFill="1" applyBorder="1" applyAlignment="1">
      <alignment vertical="center"/>
    </xf>
    <xf numFmtId="0" fontId="12" fillId="3" borderId="3" xfId="4" applyFont="1" applyFill="1" applyBorder="1" applyAlignment="1">
      <alignment vertical="center"/>
    </xf>
    <xf numFmtId="10" fontId="8" fillId="3" borderId="30" xfId="2" applyNumberFormat="1" applyFont="1" applyFill="1" applyBorder="1" applyAlignment="1" applyProtection="1">
      <alignment horizontal="left" vertical="center"/>
    </xf>
    <xf numFmtId="0" fontId="5" fillId="0" borderId="6" xfId="4" applyFont="1" applyBorder="1"/>
    <xf numFmtId="10" fontId="3" fillId="0" borderId="32" xfId="12" applyNumberFormat="1" applyFont="1" applyBorder="1" applyAlignment="1">
      <alignment horizontal="center"/>
    </xf>
    <xf numFmtId="0" fontId="17" fillId="0" borderId="19" xfId="4" applyFont="1" applyBorder="1" applyAlignment="1">
      <alignment vertical="center"/>
    </xf>
    <xf numFmtId="0" fontId="17" fillId="0" borderId="0" xfId="4" applyFont="1" applyBorder="1" applyAlignment="1">
      <alignment vertical="center"/>
    </xf>
    <xf numFmtId="0" fontId="5" fillId="0" borderId="11" xfId="4" applyFont="1" applyBorder="1" applyAlignment="1">
      <alignment vertical="center"/>
    </xf>
    <xf numFmtId="0" fontId="5" fillId="0" borderId="21" xfId="4" applyFont="1" applyBorder="1" applyAlignment="1">
      <alignment vertical="center"/>
    </xf>
    <xf numFmtId="0" fontId="17" fillId="0" borderId="19" xfId="4" applyFont="1" applyBorder="1"/>
    <xf numFmtId="0" fontId="5" fillId="0" borderId="11" xfId="4" applyFont="1" applyBorder="1"/>
    <xf numFmtId="0" fontId="20" fillId="0" borderId="19" xfId="4" applyFont="1" applyBorder="1" applyAlignment="1">
      <alignment horizontal="center" vertical="center"/>
    </xf>
    <xf numFmtId="0" fontId="20" fillId="0" borderId="0" xfId="4" applyFont="1" applyBorder="1" applyAlignment="1">
      <alignment horizontal="center" vertical="center"/>
    </xf>
    <xf numFmtId="0" fontId="21" fillId="0" borderId="11" xfId="4" applyFont="1" applyBorder="1" applyAlignment="1">
      <alignment vertical="center"/>
    </xf>
    <xf numFmtId="0" fontId="22" fillId="0" borderId="15" xfId="4" applyFont="1" applyBorder="1"/>
    <xf numFmtId="0" fontId="25" fillId="0" borderId="22" xfId="4" applyFont="1" applyBorder="1" applyAlignment="1">
      <alignment horizontal="center"/>
    </xf>
    <xf numFmtId="0" fontId="25" fillId="0" borderId="16" xfId="4" applyFont="1" applyBorder="1"/>
    <xf numFmtId="0" fontId="22" fillId="0" borderId="0" xfId="4" applyFont="1" applyBorder="1"/>
    <xf numFmtId="0" fontId="25" fillId="0" borderId="0" xfId="4" applyFont="1" applyBorder="1" applyAlignment="1">
      <alignment horizontal="center"/>
    </xf>
    <xf numFmtId="0" fontId="25" fillId="0" borderId="0" xfId="4" applyFont="1" applyBorder="1"/>
    <xf numFmtId="0" fontId="3" fillId="0" borderId="0" xfId="0" applyFont="1" applyFill="1" applyAlignment="1">
      <alignment vertical="center" wrapText="1"/>
    </xf>
    <xf numFmtId="43" fontId="3" fillId="4" borderId="0" xfId="0" applyNumberFormat="1" applyFont="1" applyFill="1" applyBorder="1" applyAlignment="1">
      <alignment vertical="center" wrapText="1"/>
    </xf>
    <xf numFmtId="10" fontId="3" fillId="4" borderId="0" xfId="2" applyNumberFormat="1" applyFont="1" applyFill="1" applyBorder="1" applyAlignment="1">
      <alignment vertical="center" wrapText="1"/>
    </xf>
    <xf numFmtId="0" fontId="2" fillId="0" borderId="9" xfId="0" applyFont="1" applyBorder="1" applyAlignment="1">
      <alignment horizontal="center" vertical="center" wrapText="1"/>
    </xf>
    <xf numFmtId="43" fontId="3" fillId="0" borderId="0" xfId="0" applyNumberFormat="1" applyFont="1" applyBorder="1" applyAlignment="1">
      <alignment horizontal="center" vertical="center" wrapText="1"/>
    </xf>
    <xf numFmtId="17" fontId="3" fillId="0" borderId="0" xfId="0" applyNumberFormat="1" applyFont="1" applyBorder="1" applyAlignment="1">
      <alignment vertical="top" wrapText="1"/>
    </xf>
    <xf numFmtId="0" fontId="2" fillId="0" borderId="2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xf>
    <xf numFmtId="0" fontId="2" fillId="0" borderId="7" xfId="0" applyFont="1" applyBorder="1" applyAlignment="1">
      <alignment horizontal="center" vertical="center" wrapText="1"/>
    </xf>
    <xf numFmtId="43" fontId="3" fillId="0" borderId="17" xfId="0" applyNumberFormat="1" applyFont="1" applyFill="1" applyBorder="1" applyAlignment="1">
      <alignment vertical="center" wrapText="1"/>
    </xf>
    <xf numFmtId="0" fontId="27" fillId="2" borderId="16" xfId="0" applyFont="1" applyFill="1" applyBorder="1" applyAlignment="1">
      <alignment horizontal="center" vertical="center" wrapText="1"/>
    </xf>
    <xf numFmtId="0" fontId="29" fillId="0" borderId="19" xfId="0" applyFont="1" applyBorder="1" applyAlignment="1">
      <alignment horizontal="center" vertical="center"/>
    </xf>
    <xf numFmtId="0" fontId="29" fillId="0" borderId="0" xfId="0" applyFont="1" applyBorder="1" applyAlignment="1">
      <alignment vertical="center" wrapText="1"/>
    </xf>
    <xf numFmtId="10" fontId="29" fillId="0" borderId="0" xfId="0" applyNumberFormat="1" applyFont="1" applyBorder="1" applyAlignment="1">
      <alignment horizontal="center" vertical="center"/>
    </xf>
    <xf numFmtId="10" fontId="29" fillId="0" borderId="11" xfId="0" applyNumberFormat="1" applyFont="1" applyBorder="1" applyAlignment="1">
      <alignment horizontal="center" vertical="center"/>
    </xf>
    <xf numFmtId="0" fontId="28" fillId="0" borderId="21" xfId="0" applyFont="1" applyBorder="1" applyAlignment="1">
      <alignment horizontal="center" vertical="center"/>
    </xf>
    <xf numFmtId="0" fontId="28" fillId="0" borderId="5" xfId="0" applyFont="1" applyBorder="1" applyAlignment="1">
      <alignment horizontal="center" vertical="center" wrapText="1"/>
    </xf>
    <xf numFmtId="10" fontId="28" fillId="0" borderId="5" xfId="0" applyNumberFormat="1" applyFont="1" applyBorder="1" applyAlignment="1">
      <alignment horizontal="center" vertical="center"/>
    </xf>
    <xf numFmtId="10" fontId="28" fillId="0" borderId="18" xfId="0" applyNumberFormat="1" applyFont="1" applyBorder="1" applyAlignment="1">
      <alignment horizontal="center" vertical="center"/>
    </xf>
    <xf numFmtId="0" fontId="29" fillId="0" borderId="11" xfId="0" applyFont="1" applyBorder="1" applyAlignment="1">
      <alignment horizontal="center" vertical="center"/>
    </xf>
    <xf numFmtId="10" fontId="27" fillId="2" borderId="22" xfId="0" applyNumberFormat="1" applyFont="1" applyFill="1" applyBorder="1" applyAlignment="1">
      <alignment horizontal="center" vertical="center"/>
    </xf>
    <xf numFmtId="10" fontId="27" fillId="2" borderId="16" xfId="0" applyNumberFormat="1" applyFont="1" applyFill="1" applyBorder="1" applyAlignment="1">
      <alignment horizontal="center" vertical="center"/>
    </xf>
    <xf numFmtId="0" fontId="9" fillId="0" borderId="0" xfId="0" applyFont="1" applyBorder="1"/>
    <xf numFmtId="44" fontId="3" fillId="0" borderId="0" xfId="0" applyNumberFormat="1" applyFont="1" applyBorder="1" applyAlignment="1">
      <alignment vertical="center" wrapText="1"/>
    </xf>
    <xf numFmtId="44" fontId="3" fillId="0" borderId="0" xfId="0" applyNumberFormat="1" applyFont="1" applyBorder="1" applyAlignment="1">
      <alignment horizontal="center" vertical="center" wrapText="1"/>
    </xf>
    <xf numFmtId="44" fontId="3" fillId="0" borderId="0" xfId="0" applyNumberFormat="1" applyFont="1" applyFill="1" applyBorder="1" applyAlignment="1">
      <alignment vertical="center" wrapText="1"/>
    </xf>
    <xf numFmtId="4" fontId="31" fillId="0" borderId="0" xfId="0" applyNumberFormat="1" applyFont="1" applyFill="1" applyBorder="1" applyAlignment="1">
      <alignment horizontal="right" vertical="top" wrapText="1"/>
    </xf>
    <xf numFmtId="0" fontId="3" fillId="0" borderId="20" xfId="2" applyNumberFormat="1" applyFont="1" applyFill="1" applyBorder="1" applyAlignment="1">
      <alignment vertical="center" wrapText="1"/>
    </xf>
    <xf numFmtId="0" fontId="33" fillId="0" borderId="4" xfId="0" applyFont="1" applyFill="1" applyBorder="1" applyAlignment="1">
      <alignment horizontal="left" vertical="center"/>
    </xf>
    <xf numFmtId="0" fontId="33"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pplyAlignment="1">
      <alignment vertical="center"/>
    </xf>
    <xf numFmtId="0" fontId="33" fillId="0" borderId="0" xfId="0" applyFont="1" applyFill="1" applyBorder="1" applyAlignment="1">
      <alignment horizontal="right" vertical="center"/>
    </xf>
    <xf numFmtId="10" fontId="34" fillId="0" borderId="0" xfId="2" applyNumberFormat="1" applyFont="1" applyFill="1" applyBorder="1" applyAlignment="1">
      <alignment vertical="center"/>
    </xf>
    <xf numFmtId="0" fontId="34" fillId="0" borderId="0" xfId="3" applyNumberFormat="1" applyFont="1" applyFill="1" applyBorder="1" applyAlignment="1">
      <alignment horizontal="center" vertical="center"/>
    </xf>
    <xf numFmtId="43" fontId="33" fillId="0" borderId="0" xfId="3" applyNumberFormat="1" applyFont="1" applyFill="1" applyBorder="1" applyAlignment="1">
      <alignment horizontal="right" vertical="center"/>
    </xf>
    <xf numFmtId="17" fontId="34" fillId="0" borderId="0" xfId="3" quotePrefix="1" applyNumberFormat="1" applyFont="1" applyFill="1" applyBorder="1" applyAlignment="1">
      <alignment vertical="center" wrapText="1"/>
    </xf>
    <xf numFmtId="0" fontId="34" fillId="0" borderId="0" xfId="3" applyNumberFormat="1" applyFont="1" applyFill="1" applyBorder="1" applyAlignment="1">
      <alignment horizontal="left" vertical="center"/>
    </xf>
    <xf numFmtId="0" fontId="35" fillId="0" borderId="3" xfId="0" applyFont="1" applyFill="1" applyBorder="1" applyAlignment="1">
      <alignment horizontal="center" vertical="center" wrapText="1"/>
    </xf>
    <xf numFmtId="0" fontId="35" fillId="0" borderId="3" xfId="3" applyNumberFormat="1" applyFont="1" applyFill="1" applyBorder="1" applyAlignment="1">
      <alignment horizontal="center" vertical="center" wrapText="1"/>
    </xf>
    <xf numFmtId="43" fontId="35" fillId="0" borderId="3" xfId="3" applyNumberFormat="1"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0" xfId="0" applyFont="1" applyFill="1" applyBorder="1" applyAlignment="1">
      <alignment vertical="center" wrapText="1"/>
    </xf>
    <xf numFmtId="2" fontId="37" fillId="0" borderId="0" xfId="3" applyNumberFormat="1" applyFont="1" applyFill="1" applyBorder="1" applyAlignment="1">
      <alignment vertical="center" wrapText="1"/>
    </xf>
    <xf numFmtId="0" fontId="37" fillId="0" borderId="0" xfId="3" applyNumberFormat="1" applyFont="1" applyFill="1" applyBorder="1" applyAlignment="1">
      <alignment horizontal="center" vertical="center" wrapText="1"/>
    </xf>
    <xf numFmtId="43" fontId="35" fillId="0" borderId="0" xfId="3" applyNumberFormat="1" applyFont="1" applyFill="1" applyBorder="1" applyAlignment="1">
      <alignment horizontal="center" vertical="center" wrapText="1"/>
    </xf>
    <xf numFmtId="0" fontId="35" fillId="0" borderId="0" xfId="3"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0" xfId="0" applyFont="1" applyFill="1" applyBorder="1" applyAlignment="1">
      <alignment vertical="center" wrapText="1"/>
    </xf>
    <xf numFmtId="43" fontId="37" fillId="0" borderId="0" xfId="3" applyFont="1" applyFill="1" applyBorder="1" applyAlignment="1">
      <alignment horizontal="right" vertical="center" wrapText="1"/>
    </xf>
    <xf numFmtId="43" fontId="37" fillId="0" borderId="0" xfId="3" applyNumberFormat="1" applyFont="1" applyFill="1" applyBorder="1" applyAlignment="1">
      <alignment horizontal="right" vertical="center" wrapText="1"/>
    </xf>
    <xf numFmtId="0" fontId="37" fillId="0" borderId="0" xfId="0" applyFont="1" applyFill="1" applyAlignment="1">
      <alignment horizontal="center" vertical="center" wrapText="1"/>
    </xf>
    <xf numFmtId="0" fontId="37" fillId="0" borderId="0" xfId="0" applyFont="1" applyFill="1" applyAlignment="1">
      <alignment horizontal="left" vertical="center" wrapText="1"/>
    </xf>
    <xf numFmtId="0" fontId="35" fillId="0" borderId="5" xfId="0" applyFont="1" applyFill="1" applyBorder="1" applyAlignment="1">
      <alignment horizontal="center" vertical="center" wrapText="1"/>
    </xf>
    <xf numFmtId="0" fontId="35" fillId="0" borderId="5" xfId="0" applyFont="1" applyFill="1" applyBorder="1" applyAlignment="1">
      <alignment horizontal="right" vertical="center" wrapText="1"/>
    </xf>
    <xf numFmtId="2" fontId="35" fillId="0" borderId="5" xfId="3" applyNumberFormat="1" applyFont="1" applyFill="1" applyBorder="1" applyAlignment="1">
      <alignment vertical="center" wrapText="1"/>
    </xf>
    <xf numFmtId="43" fontId="35" fillId="0" borderId="5" xfId="3" applyFont="1" applyFill="1" applyBorder="1" applyAlignment="1">
      <alignment vertical="center" wrapText="1"/>
    </xf>
    <xf numFmtId="43" fontId="35" fillId="0" borderId="5" xfId="3" applyNumberFormat="1" applyFont="1" applyFill="1" applyBorder="1" applyAlignment="1">
      <alignment horizontal="right" vertical="center" wrapText="1"/>
    </xf>
    <xf numFmtId="43" fontId="35" fillId="0" borderId="5" xfId="3" applyFont="1" applyFill="1" applyBorder="1" applyAlignment="1">
      <alignment horizontal="right" vertical="center" wrapText="1"/>
    </xf>
    <xf numFmtId="0" fontId="35" fillId="0" borderId="4" xfId="0" applyFont="1" applyFill="1" applyBorder="1" applyAlignment="1">
      <alignment horizontal="center" vertical="center" wrapText="1"/>
    </xf>
    <xf numFmtId="2" fontId="35" fillId="0" borderId="0" xfId="0" applyNumberFormat="1" applyFont="1" applyFill="1" applyBorder="1" applyAlignment="1">
      <alignment vertical="center" wrapText="1"/>
    </xf>
    <xf numFmtId="43" fontId="35" fillId="0" borderId="0" xfId="0" applyNumberFormat="1" applyFont="1" applyFill="1" applyBorder="1" applyAlignment="1">
      <alignment vertical="center" wrapText="1"/>
    </xf>
    <xf numFmtId="0" fontId="35" fillId="0" borderId="5" xfId="0" applyFont="1" applyFill="1" applyBorder="1" applyAlignment="1">
      <alignment vertical="center" wrapText="1"/>
    </xf>
    <xf numFmtId="2" fontId="35" fillId="0" borderId="5" xfId="0" applyNumberFormat="1" applyFont="1" applyFill="1" applyBorder="1" applyAlignment="1">
      <alignment vertical="center" wrapText="1"/>
    </xf>
    <xf numFmtId="43" fontId="35" fillId="0" borderId="5" xfId="0" applyNumberFormat="1" applyFont="1" applyFill="1" applyBorder="1" applyAlignment="1">
      <alignment vertical="center" wrapText="1"/>
    </xf>
    <xf numFmtId="0" fontId="35" fillId="0" borderId="4" xfId="0" applyFont="1" applyFill="1" applyBorder="1" applyAlignment="1">
      <alignment vertical="center" wrapText="1"/>
    </xf>
    <xf numFmtId="2" fontId="37" fillId="0" borderId="4" xfId="3" applyNumberFormat="1" applyFont="1" applyFill="1" applyBorder="1" applyAlignment="1">
      <alignment vertical="center" wrapText="1"/>
    </xf>
    <xf numFmtId="43" fontId="37" fillId="0" borderId="4" xfId="3" applyFont="1" applyFill="1" applyBorder="1" applyAlignment="1">
      <alignment vertical="center" wrapText="1"/>
    </xf>
    <xf numFmtId="43" fontId="35" fillId="0" borderId="4" xfId="3" applyFont="1" applyFill="1" applyBorder="1" applyAlignment="1">
      <alignment horizontal="right" vertical="center" wrapText="1"/>
    </xf>
    <xf numFmtId="43" fontId="35" fillId="0" borderId="4" xfId="3" applyFont="1" applyFill="1" applyBorder="1" applyAlignment="1">
      <alignment vertical="center" wrapText="1"/>
    </xf>
    <xf numFmtId="2" fontId="35" fillId="0" borderId="4" xfId="3" applyNumberFormat="1" applyFont="1" applyFill="1" applyBorder="1" applyAlignment="1">
      <alignment vertical="center" wrapText="1"/>
    </xf>
    <xf numFmtId="43" fontId="35" fillId="0" borderId="4" xfId="3" applyNumberFormat="1" applyFont="1" applyFill="1" applyBorder="1" applyAlignment="1">
      <alignment horizontal="right" vertical="center" wrapText="1"/>
    </xf>
    <xf numFmtId="0" fontId="37" fillId="0" borderId="5" xfId="0" applyFont="1" applyFill="1" applyBorder="1" applyAlignment="1">
      <alignment horizontal="center" vertical="center" wrapText="1"/>
    </xf>
    <xf numFmtId="43" fontId="37" fillId="0" borderId="5" xfId="3" applyNumberFormat="1" applyFont="1" applyFill="1" applyBorder="1" applyAlignment="1">
      <alignment horizontal="right" vertical="center" wrapText="1"/>
    </xf>
    <xf numFmtId="43" fontId="35" fillId="0" borderId="0" xfId="3" applyFont="1" applyFill="1" applyBorder="1" applyAlignment="1">
      <alignment horizontal="right" vertical="center" wrapText="1"/>
    </xf>
    <xf numFmtId="2" fontId="35" fillId="0" borderId="0" xfId="3" applyNumberFormat="1" applyFont="1" applyFill="1" applyBorder="1" applyAlignment="1">
      <alignment vertical="center" wrapText="1"/>
    </xf>
    <xf numFmtId="43" fontId="35" fillId="0" borderId="0" xfId="3" applyFont="1" applyFill="1" applyBorder="1" applyAlignment="1">
      <alignment vertical="center" wrapText="1"/>
    </xf>
    <xf numFmtId="43" fontId="35" fillId="0" borderId="0" xfId="3" applyNumberFormat="1" applyFont="1" applyFill="1" applyBorder="1" applyAlignment="1">
      <alignment horizontal="right" vertical="center" wrapText="1"/>
    </xf>
    <xf numFmtId="0" fontId="35" fillId="0" borderId="3" xfId="0" applyFont="1" applyFill="1" applyBorder="1" applyAlignment="1">
      <alignment horizontal="right" vertical="center" wrapText="1"/>
    </xf>
    <xf numFmtId="2" fontId="35" fillId="0" borderId="3" xfId="3" applyNumberFormat="1" applyFont="1" applyFill="1" applyBorder="1" applyAlignment="1">
      <alignment vertical="center" wrapText="1"/>
    </xf>
    <xf numFmtId="43" fontId="35" fillId="0" borderId="3" xfId="3" applyFont="1" applyFill="1" applyBorder="1" applyAlignment="1">
      <alignment vertical="center" wrapText="1"/>
    </xf>
    <xf numFmtId="43" fontId="35" fillId="0" borderId="3" xfId="3" applyNumberFormat="1" applyFont="1" applyFill="1" applyBorder="1" applyAlignment="1">
      <alignment horizontal="right" vertical="center" wrapText="1"/>
    </xf>
    <xf numFmtId="43" fontId="35" fillId="0" borderId="3" xfId="3" applyFont="1" applyFill="1" applyBorder="1" applyAlignment="1">
      <alignment horizontal="right" vertical="center" wrapText="1"/>
    </xf>
    <xf numFmtId="0" fontId="37" fillId="0" borderId="0" xfId="0" applyFont="1" applyFill="1" applyAlignment="1">
      <alignment vertical="center" wrapText="1"/>
    </xf>
    <xf numFmtId="0" fontId="37" fillId="0" borderId="0" xfId="0" applyFont="1" applyFill="1" applyAlignment="1">
      <alignment vertical="center"/>
    </xf>
    <xf numFmtId="2" fontId="37" fillId="0" borderId="0" xfId="0" applyNumberFormat="1" applyFont="1" applyFill="1" applyAlignment="1">
      <alignment vertical="center" wrapText="1"/>
    </xf>
    <xf numFmtId="43" fontId="37" fillId="0" borderId="0" xfId="0" applyNumberFormat="1" applyFont="1" applyFill="1" applyAlignment="1">
      <alignment vertical="center" wrapText="1"/>
    </xf>
    <xf numFmtId="2" fontId="37" fillId="0" borderId="0" xfId="3" applyNumberFormat="1" applyFont="1" applyFill="1" applyAlignment="1">
      <alignment vertical="center" wrapText="1"/>
    </xf>
    <xf numFmtId="43" fontId="37" fillId="0" borderId="0" xfId="3" applyFont="1" applyFill="1" applyAlignment="1">
      <alignment horizontal="right" vertical="center" wrapText="1"/>
    </xf>
    <xf numFmtId="43" fontId="37" fillId="0" borderId="0" xfId="3" applyNumberFormat="1" applyFont="1" applyFill="1" applyAlignment="1">
      <alignment vertical="center" wrapText="1"/>
    </xf>
    <xf numFmtId="43" fontId="37" fillId="0" borderId="0" xfId="3" applyFont="1" applyFill="1" applyAlignment="1">
      <alignment vertical="center" wrapText="1"/>
    </xf>
    <xf numFmtId="0" fontId="39" fillId="0" borderId="0" xfId="0" applyFont="1" applyFill="1" applyAlignment="1">
      <alignment horizontal="left" vertical="center" wrapText="1"/>
    </xf>
    <xf numFmtId="0" fontId="40" fillId="0" borderId="0" xfId="0" applyFont="1" applyFill="1" applyAlignment="1">
      <alignment horizontal="left" vertical="center" wrapText="1"/>
    </xf>
    <xf numFmtId="0" fontId="35" fillId="0" borderId="0" xfId="0" applyFont="1" applyFill="1" applyAlignment="1">
      <alignment horizontal="left" vertical="center" wrapText="1"/>
    </xf>
    <xf numFmtId="10" fontId="2" fillId="0" borderId="1" xfId="2" applyNumberFormat="1" applyFont="1" applyBorder="1" applyAlignment="1">
      <alignment horizontal="center" vertical="center" wrapText="1"/>
    </xf>
    <xf numFmtId="0" fontId="13" fillId="0" borderId="0" xfId="20"/>
    <xf numFmtId="0" fontId="42" fillId="5" borderId="38" xfId="20" applyFont="1" applyFill="1" applyBorder="1" applyAlignment="1">
      <alignment horizontal="right" vertical="top" wrapText="1"/>
    </xf>
    <xf numFmtId="0" fontId="42" fillId="5" borderId="38" xfId="20" applyFont="1" applyFill="1" applyBorder="1" applyAlignment="1">
      <alignment horizontal="left" vertical="top" wrapText="1"/>
    </xf>
    <xf numFmtId="0" fontId="42" fillId="5" borderId="38" xfId="20" applyFont="1" applyFill="1" applyBorder="1" applyAlignment="1">
      <alignment horizontal="center" vertical="top" wrapText="1"/>
    </xf>
    <xf numFmtId="0" fontId="43" fillId="6" borderId="38" xfId="20" applyFont="1" applyFill="1" applyBorder="1" applyAlignment="1">
      <alignment horizontal="right" vertical="top" wrapText="1"/>
    </xf>
    <xf numFmtId="0" fontId="43" fillId="6" borderId="38" xfId="20" applyFont="1" applyFill="1" applyBorder="1" applyAlignment="1">
      <alignment horizontal="left" vertical="top" wrapText="1"/>
    </xf>
    <xf numFmtId="0" fontId="43" fillId="6" borderId="38" xfId="20" applyFont="1" applyFill="1" applyBorder="1" applyAlignment="1">
      <alignment horizontal="center" vertical="top" wrapText="1"/>
    </xf>
    <xf numFmtId="169" fontId="43" fillId="6" borderId="38" xfId="20" applyNumberFormat="1" applyFont="1" applyFill="1" applyBorder="1" applyAlignment="1">
      <alignment horizontal="right" vertical="top" wrapText="1"/>
    </xf>
    <xf numFmtId="4" fontId="43" fillId="6" borderId="38" xfId="20" applyNumberFormat="1" applyFont="1" applyFill="1" applyBorder="1" applyAlignment="1">
      <alignment horizontal="right" vertical="top" wrapText="1"/>
    </xf>
    <xf numFmtId="0" fontId="44" fillId="7" borderId="38" xfId="20" applyFont="1" applyFill="1" applyBorder="1" applyAlignment="1">
      <alignment horizontal="right" vertical="top" wrapText="1"/>
    </xf>
    <xf numFmtId="0" fontId="44" fillId="7" borderId="38" xfId="20" applyFont="1" applyFill="1" applyBorder="1" applyAlignment="1">
      <alignment horizontal="left" vertical="top" wrapText="1"/>
    </xf>
    <xf numFmtId="0" fontId="44" fillId="7" borderId="38" xfId="20" applyFont="1" applyFill="1" applyBorder="1" applyAlignment="1">
      <alignment horizontal="center" vertical="top" wrapText="1"/>
    </xf>
    <xf numFmtId="169" fontId="44" fillId="7" borderId="38" xfId="20" applyNumberFormat="1" applyFont="1" applyFill="1" applyBorder="1" applyAlignment="1">
      <alignment horizontal="right" vertical="top" wrapText="1"/>
    </xf>
    <xf numFmtId="4" fontId="44" fillId="7" borderId="38" xfId="20" applyNumberFormat="1" applyFont="1" applyFill="1" applyBorder="1" applyAlignment="1">
      <alignment horizontal="right" vertical="top" wrapText="1"/>
    </xf>
    <xf numFmtId="0" fontId="44" fillId="8" borderId="38" xfId="20" applyFont="1" applyFill="1" applyBorder="1" applyAlignment="1">
      <alignment horizontal="right" vertical="top" wrapText="1"/>
    </xf>
    <xf numFmtId="0" fontId="44" fillId="8" borderId="38" xfId="20" applyFont="1" applyFill="1" applyBorder="1" applyAlignment="1">
      <alignment horizontal="left" vertical="top" wrapText="1"/>
    </xf>
    <xf numFmtId="0" fontId="44" fillId="8" borderId="38" xfId="20" applyFont="1" applyFill="1" applyBorder="1" applyAlignment="1">
      <alignment horizontal="center" vertical="top" wrapText="1"/>
    </xf>
    <xf numFmtId="169" fontId="44" fillId="8" borderId="38" xfId="20" applyNumberFormat="1" applyFont="1" applyFill="1" applyBorder="1" applyAlignment="1">
      <alignment horizontal="right" vertical="top" wrapText="1"/>
    </xf>
    <xf numFmtId="4" fontId="44" fillId="8" borderId="38" xfId="20" applyNumberFormat="1" applyFont="1" applyFill="1" applyBorder="1" applyAlignment="1">
      <alignment horizontal="right" vertical="top" wrapText="1"/>
    </xf>
    <xf numFmtId="0" fontId="27" fillId="2" borderId="22" xfId="0" applyFont="1" applyFill="1" applyBorder="1" applyAlignment="1">
      <alignment horizontal="center" vertical="center" wrapText="1"/>
    </xf>
    <xf numFmtId="0" fontId="13" fillId="0" borderId="0" xfId="20" applyFill="1"/>
    <xf numFmtId="0" fontId="47" fillId="5" borderId="39" xfId="20" applyFont="1" applyFill="1" applyBorder="1" applyAlignment="1">
      <alignment horizontal="left" vertical="top" wrapText="1"/>
    </xf>
    <xf numFmtId="0" fontId="48" fillId="5" borderId="40" xfId="20" applyFont="1" applyFill="1" applyBorder="1" applyAlignment="1">
      <alignment horizontal="left" vertical="top" wrapText="1"/>
    </xf>
    <xf numFmtId="0" fontId="47" fillId="5" borderId="41" xfId="20" applyFont="1" applyFill="1" applyBorder="1" applyAlignment="1">
      <alignment horizontal="center" vertical="top" wrapText="1"/>
    </xf>
    <xf numFmtId="0" fontId="47" fillId="5" borderId="42" xfId="20" applyFont="1" applyFill="1" applyBorder="1" applyAlignment="1">
      <alignment horizontal="left" vertical="top" wrapText="1"/>
    </xf>
    <xf numFmtId="0" fontId="48" fillId="0" borderId="43" xfId="20" applyFont="1" applyFill="1" applyBorder="1" applyAlignment="1">
      <alignment horizontal="left" vertical="top" wrapText="1"/>
    </xf>
    <xf numFmtId="0" fontId="48" fillId="5" borderId="43" xfId="20" applyFont="1" applyFill="1" applyBorder="1" applyAlignment="1">
      <alignment horizontal="left" vertical="top" wrapText="1"/>
    </xf>
    <xf numFmtId="0" fontId="47" fillId="5" borderId="45" xfId="20" applyFont="1" applyFill="1" applyBorder="1" applyAlignment="1">
      <alignment horizontal="left" vertical="top" wrapText="1"/>
    </xf>
    <xf numFmtId="0" fontId="48" fillId="5" borderId="46" xfId="20" applyFont="1" applyFill="1" applyBorder="1" applyAlignment="1">
      <alignment horizontal="left" vertical="top" wrapText="1"/>
    </xf>
    <xf numFmtId="0" fontId="47" fillId="0" borderId="39" xfId="20" applyFont="1" applyFill="1" applyBorder="1" applyAlignment="1">
      <alignment horizontal="left" vertical="top" wrapText="1"/>
    </xf>
    <xf numFmtId="0" fontId="48" fillId="0" borderId="40" xfId="20" applyFont="1" applyFill="1" applyBorder="1" applyAlignment="1">
      <alignment horizontal="left" vertical="top" wrapText="1"/>
    </xf>
    <xf numFmtId="0" fontId="47" fillId="0" borderId="41" xfId="20" applyFont="1" applyFill="1" applyBorder="1" applyAlignment="1">
      <alignment horizontal="center" vertical="top" wrapText="1"/>
    </xf>
    <xf numFmtId="0" fontId="47" fillId="0" borderId="42" xfId="20" applyFont="1" applyFill="1" applyBorder="1" applyAlignment="1">
      <alignment horizontal="left" vertical="top" wrapText="1"/>
    </xf>
    <xf numFmtId="0" fontId="47" fillId="0" borderId="45" xfId="20" applyFont="1" applyFill="1" applyBorder="1" applyAlignment="1">
      <alignment horizontal="left" vertical="top" wrapText="1"/>
    </xf>
    <xf numFmtId="0" fontId="48" fillId="0" borderId="46" xfId="20" applyFont="1" applyFill="1" applyBorder="1" applyAlignment="1">
      <alignment horizontal="left" vertical="top" wrapText="1"/>
    </xf>
    <xf numFmtId="0" fontId="48" fillId="10" borderId="43" xfId="20" applyFont="1" applyFill="1" applyBorder="1" applyAlignment="1">
      <alignment horizontal="left" vertical="top" wrapText="1"/>
    </xf>
    <xf numFmtId="44" fontId="48" fillId="0" borderId="43" xfId="19" applyFont="1" applyFill="1" applyBorder="1" applyAlignment="1">
      <alignment horizontal="left" vertical="top" wrapText="1"/>
    </xf>
    <xf numFmtId="0" fontId="48" fillId="0" borderId="0" xfId="20" applyFont="1"/>
    <xf numFmtId="0" fontId="13" fillId="0" borderId="0" xfId="20" applyAlignment="1">
      <alignment wrapText="1"/>
    </xf>
    <xf numFmtId="0" fontId="49" fillId="0" borderId="43" xfId="0" quotePrefix="1" applyFont="1" applyFill="1" applyBorder="1" applyAlignment="1">
      <alignment horizontal="center" vertical="center"/>
    </xf>
    <xf numFmtId="0" fontId="49" fillId="0" borderId="43" xfId="0" applyFont="1" applyFill="1" applyBorder="1" applyAlignment="1">
      <alignment horizontal="center" vertical="center" wrapText="1"/>
    </xf>
    <xf numFmtId="0" fontId="49" fillId="0" borderId="43" xfId="0" quotePrefix="1" applyFont="1" applyFill="1" applyBorder="1" applyAlignment="1">
      <alignment horizontal="center" vertical="center" wrapText="1"/>
    </xf>
    <xf numFmtId="17" fontId="49" fillId="0" borderId="43" xfId="0" quotePrefix="1" applyNumberFormat="1" applyFont="1" applyFill="1" applyBorder="1" applyAlignment="1">
      <alignment horizontal="center" vertical="center"/>
    </xf>
    <xf numFmtId="0" fontId="49" fillId="0" borderId="43" xfId="0" applyFont="1" applyFill="1" applyBorder="1" applyAlignment="1">
      <alignment horizontal="center" vertical="center"/>
    </xf>
    <xf numFmtId="43" fontId="49" fillId="0" borderId="43" xfId="3" applyNumberFormat="1" applyFont="1" applyFill="1" applyBorder="1" applyAlignment="1">
      <alignment horizontal="right" vertical="center"/>
    </xf>
    <xf numFmtId="0" fontId="49" fillId="9" borderId="43" xfId="0" applyFont="1" applyFill="1" applyBorder="1" applyAlignment="1">
      <alignment horizontal="center" vertical="center"/>
    </xf>
    <xf numFmtId="0" fontId="49" fillId="9" borderId="43" xfId="0" applyFont="1" applyFill="1" applyBorder="1" applyAlignment="1">
      <alignment horizontal="center" vertical="center" wrapText="1"/>
    </xf>
    <xf numFmtId="0" fontId="29" fillId="0" borderId="43" xfId="0" quotePrefix="1" applyFont="1" applyFill="1" applyBorder="1" applyAlignment="1">
      <alignment horizontal="center" vertical="center"/>
    </xf>
    <xf numFmtId="0" fontId="29" fillId="0" borderId="43" xfId="0" applyFont="1" applyFill="1" applyBorder="1" applyAlignment="1">
      <alignment horizontal="center" vertical="center" wrapText="1"/>
    </xf>
    <xf numFmtId="0" fontId="29" fillId="0" borderId="43" xfId="0" quotePrefix="1" applyFont="1" applyFill="1" applyBorder="1" applyAlignment="1">
      <alignment horizontal="center" vertical="center" wrapText="1"/>
    </xf>
    <xf numFmtId="17" fontId="29" fillId="0" borderId="43" xfId="0" quotePrefix="1" applyNumberFormat="1" applyFont="1" applyFill="1" applyBorder="1" applyAlignment="1">
      <alignment horizontal="center" vertical="center"/>
    </xf>
    <xf numFmtId="0" fontId="49" fillId="9" borderId="43" xfId="0" quotePrefix="1" applyFont="1" applyFill="1" applyBorder="1" applyAlignment="1">
      <alignment horizontal="center" vertical="center"/>
    </xf>
    <xf numFmtId="0" fontId="49" fillId="9" borderId="43" xfId="0" quotePrefix="1" applyFont="1" applyFill="1" applyBorder="1" applyAlignment="1">
      <alignment horizontal="center" vertical="center" wrapText="1"/>
    </xf>
    <xf numFmtId="17" fontId="49" fillId="9" borderId="43" xfId="0" quotePrefix="1" applyNumberFormat="1" applyFont="1" applyFill="1" applyBorder="1" applyAlignment="1">
      <alignment horizontal="center" vertical="center"/>
    </xf>
    <xf numFmtId="43" fontId="49" fillId="9" borderId="43" xfId="3" applyNumberFormat="1" applyFont="1" applyFill="1" applyBorder="1" applyAlignment="1">
      <alignment horizontal="right" vertical="center"/>
    </xf>
    <xf numFmtId="17" fontId="29" fillId="9" borderId="43" xfId="0" quotePrefix="1" applyNumberFormat="1" applyFont="1" applyFill="1" applyBorder="1" applyAlignment="1">
      <alignment horizontal="center" vertical="center"/>
    </xf>
    <xf numFmtId="0" fontId="49" fillId="0" borderId="43" xfId="0" applyFont="1" applyBorder="1" applyAlignment="1">
      <alignment horizontal="center" vertical="center" wrapText="1"/>
    </xf>
    <xf numFmtId="0" fontId="49" fillId="0" borderId="43" xfId="0" applyFont="1" applyBorder="1" applyAlignment="1">
      <alignment horizontal="center" vertical="center"/>
    </xf>
    <xf numFmtId="0" fontId="49" fillId="0" borderId="43" xfId="0" quotePrefix="1" applyFont="1" applyBorder="1" applyAlignment="1">
      <alignment horizontal="center" vertical="center"/>
    </xf>
    <xf numFmtId="17" fontId="49" fillId="0" borderId="43" xfId="0" quotePrefix="1" applyNumberFormat="1" applyFont="1" applyBorder="1" applyAlignment="1">
      <alignment horizontal="center" vertical="center"/>
    </xf>
    <xf numFmtId="43" fontId="49" fillId="0" borderId="43" xfId="3" applyNumberFormat="1" applyFont="1" applyBorder="1" applyAlignment="1">
      <alignment horizontal="right" vertical="center"/>
    </xf>
    <xf numFmtId="4" fontId="49" fillId="0" borderId="43" xfId="0" applyNumberFormat="1" applyFont="1" applyFill="1" applyBorder="1" applyAlignment="1">
      <alignment horizontal="center" vertical="center"/>
    </xf>
    <xf numFmtId="4" fontId="49" fillId="0" borderId="43" xfId="3" applyNumberFormat="1" applyFont="1" applyFill="1" applyBorder="1" applyAlignment="1">
      <alignment horizontal="right" vertical="center"/>
    </xf>
    <xf numFmtId="17" fontId="49" fillId="0" borderId="43" xfId="0" applyNumberFormat="1" applyFont="1" applyFill="1" applyBorder="1"/>
    <xf numFmtId="0" fontId="49" fillId="0" borderId="43" xfId="0" applyFont="1" applyFill="1" applyBorder="1" applyAlignment="1">
      <alignment vertical="center" wrapText="1"/>
    </xf>
    <xf numFmtId="43" fontId="29" fillId="0" borderId="43" xfId="3" applyNumberFormat="1" applyFont="1" applyFill="1" applyBorder="1" applyAlignment="1">
      <alignment horizontal="right" vertical="center"/>
    </xf>
    <xf numFmtId="17" fontId="49" fillId="0" borderId="43" xfId="0" applyNumberFormat="1" applyFont="1" applyFill="1" applyBorder="1" applyAlignment="1">
      <alignment horizontal="center" vertical="center"/>
    </xf>
    <xf numFmtId="0" fontId="3" fillId="0" borderId="43" xfId="0" quotePrefix="1" applyFont="1" applyFill="1" applyBorder="1" applyAlignment="1">
      <alignment horizontal="center" vertical="center"/>
    </xf>
    <xf numFmtId="17" fontId="51" fillId="0" borderId="43" xfId="0" quotePrefix="1" applyNumberFormat="1" applyFont="1" applyFill="1" applyBorder="1" applyAlignment="1">
      <alignment horizontal="center" vertical="center"/>
    </xf>
    <xf numFmtId="0" fontId="5" fillId="0" borderId="43" xfId="18" applyNumberFormat="1" applyFont="1" applyFill="1" applyBorder="1" applyAlignment="1">
      <alignment horizontal="center" vertical="center" wrapText="1"/>
    </xf>
    <xf numFmtId="0" fontId="52" fillId="0" borderId="0" xfId="0" quotePrefix="1" applyFont="1" applyAlignment="1">
      <alignment horizontal="center"/>
    </xf>
    <xf numFmtId="0" fontId="52" fillId="0" borderId="0" xfId="0" applyFont="1" applyAlignment="1">
      <alignment horizontal="center"/>
    </xf>
    <xf numFmtId="43" fontId="49" fillId="0" borderId="43" xfId="16" applyNumberFormat="1" applyFont="1" applyFill="1" applyBorder="1" applyAlignment="1">
      <alignment horizontal="right" vertical="center"/>
    </xf>
    <xf numFmtId="0" fontId="49" fillId="0" borderId="53" xfId="0" quotePrefix="1" applyFont="1" applyFill="1" applyBorder="1" applyAlignment="1">
      <alignment horizontal="center" vertical="center"/>
    </xf>
    <xf numFmtId="0" fontId="49" fillId="0" borderId="53" xfId="0" applyFont="1" applyFill="1" applyBorder="1" applyAlignment="1">
      <alignment horizontal="center" vertical="center" wrapText="1"/>
    </xf>
    <xf numFmtId="0" fontId="49" fillId="0" borderId="53" xfId="0" quotePrefix="1" applyFont="1" applyFill="1" applyBorder="1" applyAlignment="1">
      <alignment horizontal="center" vertical="center" wrapText="1"/>
    </xf>
    <xf numFmtId="17" fontId="49" fillId="0" borderId="53" xfId="0" quotePrefix="1" applyNumberFormat="1" applyFont="1" applyFill="1" applyBorder="1" applyAlignment="1">
      <alignment horizontal="center" vertical="center"/>
    </xf>
    <xf numFmtId="0" fontId="49" fillId="0" borderId="53" xfId="0" applyFont="1" applyFill="1" applyBorder="1" applyAlignment="1">
      <alignment horizontal="center" vertical="center"/>
    </xf>
    <xf numFmtId="43" fontId="49" fillId="0" borderId="53" xfId="3" applyNumberFormat="1" applyFont="1" applyFill="1" applyBorder="1" applyAlignment="1">
      <alignment horizontal="right" vertical="center"/>
    </xf>
    <xf numFmtId="0" fontId="3" fillId="0" borderId="4" xfId="0" applyFont="1" applyBorder="1" applyAlignment="1">
      <alignment horizontal="left" vertical="center" wrapText="1"/>
    </xf>
    <xf numFmtId="0" fontId="2" fillId="0" borderId="5" xfId="0" applyFont="1" applyBorder="1" applyAlignment="1">
      <alignment horizontal="center" vertical="center"/>
    </xf>
    <xf numFmtId="0" fontId="11" fillId="0" borderId="4" xfId="0" applyFont="1" applyBorder="1" applyAlignment="1">
      <alignment horizontal="center" vertical="center" wrapText="1"/>
    </xf>
    <xf numFmtId="43" fontId="38" fillId="0" borderId="0"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4" fillId="0" borderId="4" xfId="0" applyFont="1" applyFill="1" applyBorder="1" applyAlignment="1">
      <alignment horizontal="left" vertical="center" wrapText="1"/>
    </xf>
    <xf numFmtId="0" fontId="35" fillId="0" borderId="5" xfId="0" applyFont="1" applyFill="1" applyBorder="1" applyAlignment="1">
      <alignment horizontal="center" vertical="center"/>
    </xf>
    <xf numFmtId="0" fontId="16" fillId="0" borderId="33" xfId="4" applyFont="1" applyBorder="1" applyAlignment="1">
      <alignment horizontal="center" vertical="center"/>
    </xf>
    <xf numFmtId="0" fontId="16" fillId="0" borderId="4" xfId="4" applyFont="1" applyBorder="1" applyAlignment="1">
      <alignment horizontal="center" vertical="center"/>
    </xf>
    <xf numFmtId="0" fontId="16" fillId="0" borderId="34" xfId="4" applyFont="1" applyBorder="1" applyAlignment="1">
      <alignment horizontal="center" vertical="center"/>
    </xf>
    <xf numFmtId="0" fontId="17" fillId="0" borderId="0" xfId="4" applyFont="1" applyBorder="1" applyAlignment="1">
      <alignment horizontal="left" vertical="center" wrapText="1"/>
    </xf>
    <xf numFmtId="0" fontId="17" fillId="0" borderId="11" xfId="4" applyFont="1" applyBorder="1" applyAlignment="1">
      <alignment horizontal="left" vertical="center" wrapText="1"/>
    </xf>
    <xf numFmtId="0" fontId="17" fillId="0" borderId="5" xfId="4" applyFont="1" applyBorder="1" applyAlignment="1">
      <alignment horizontal="left" vertical="center" wrapText="1"/>
    </xf>
    <xf numFmtId="0" fontId="17" fillId="0" borderId="18" xfId="4" applyFont="1" applyBorder="1" applyAlignment="1">
      <alignment horizontal="left" vertical="center" wrapText="1"/>
    </xf>
    <xf numFmtId="0" fontId="14" fillId="2" borderId="12" xfId="4" applyFont="1" applyFill="1" applyBorder="1" applyAlignment="1">
      <alignment horizontal="center"/>
    </xf>
    <xf numFmtId="0" fontId="14" fillId="2" borderId="13" xfId="4" applyFont="1" applyFill="1" applyBorder="1" applyAlignment="1">
      <alignment horizontal="center"/>
    </xf>
    <xf numFmtId="0" fontId="14" fillId="2" borderId="14" xfId="4" applyFont="1" applyFill="1" applyBorder="1" applyAlignment="1">
      <alignment horizontal="center"/>
    </xf>
    <xf numFmtId="0" fontId="14" fillId="3" borderId="21" xfId="4" applyFont="1" applyFill="1" applyBorder="1" applyAlignment="1">
      <alignment horizontal="center"/>
    </xf>
    <xf numFmtId="0" fontId="14" fillId="3" borderId="5" xfId="4" applyFont="1" applyFill="1" applyBorder="1" applyAlignment="1">
      <alignment horizontal="center"/>
    </xf>
    <xf numFmtId="0" fontId="5" fillId="0" borderId="0" xfId="4" applyFont="1" applyBorder="1" applyAlignment="1">
      <alignment horizontal="center" vertical="center"/>
    </xf>
    <xf numFmtId="0" fontId="5" fillId="0" borderId="5" xfId="4" applyFont="1" applyBorder="1" applyAlignment="1">
      <alignment horizontal="center" vertical="center"/>
    </xf>
    <xf numFmtId="0" fontId="14" fillId="3" borderId="29" xfId="4" applyFont="1" applyFill="1" applyBorder="1" applyAlignment="1">
      <alignment horizontal="center"/>
    </xf>
    <xf numFmtId="0" fontId="14" fillId="3" borderId="3" xfId="4" applyFont="1" applyFill="1" applyBorder="1" applyAlignment="1">
      <alignment horizontal="center"/>
    </xf>
    <xf numFmtId="0" fontId="28" fillId="0" borderId="19" xfId="0" applyFont="1" applyBorder="1" applyAlignment="1">
      <alignment horizontal="center" vertical="center"/>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7" fillId="2" borderId="15" xfId="0" applyFont="1" applyFill="1" applyBorder="1" applyAlignment="1">
      <alignment horizontal="center" vertical="center"/>
    </xf>
    <xf numFmtId="0" fontId="27" fillId="2" borderId="22"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27" fillId="2" borderId="35"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3" applyNumberFormat="1" applyFont="1" applyBorder="1" applyAlignment="1">
      <alignment horizontal="center" vertical="center" wrapText="1"/>
    </xf>
    <xf numFmtId="0" fontId="2" fillId="0" borderId="2" xfId="3" applyNumberFormat="1" applyFont="1" applyBorder="1" applyAlignment="1">
      <alignment horizontal="center" vertical="center" wrapText="1"/>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41" fillId="0" borderId="0" xfId="20" applyFont="1" applyAlignment="1">
      <alignment horizontal="center"/>
    </xf>
    <xf numFmtId="0" fontId="13" fillId="0" borderId="44" xfId="20" applyBorder="1" applyAlignment="1">
      <alignment horizontal="center" vertical="center" wrapText="1"/>
    </xf>
    <xf numFmtId="0" fontId="13" fillId="0" borderId="47" xfId="20" applyBorder="1" applyAlignment="1">
      <alignment horizontal="center" vertical="center" wrapText="1"/>
    </xf>
    <xf numFmtId="0" fontId="46" fillId="5" borderId="13" xfId="20" applyFont="1" applyFill="1" applyBorder="1" applyAlignment="1">
      <alignment horizontal="center" vertical="center" wrapText="1"/>
    </xf>
    <xf numFmtId="0" fontId="46" fillId="5" borderId="14" xfId="20" applyFont="1" applyFill="1" applyBorder="1" applyAlignment="1">
      <alignment horizontal="center" vertical="center" wrapText="1"/>
    </xf>
    <xf numFmtId="0" fontId="13" fillId="0" borderId="48" xfId="20" applyBorder="1" applyAlignment="1">
      <alignment horizontal="center" vertical="center" wrapText="1"/>
    </xf>
    <xf numFmtId="0" fontId="13" fillId="0" borderId="49" xfId="20" applyBorder="1" applyAlignment="1">
      <alignment horizontal="center" vertical="center" wrapText="1"/>
    </xf>
    <xf numFmtId="0" fontId="13" fillId="0" borderId="50" xfId="20" applyBorder="1" applyAlignment="1">
      <alignment horizontal="center" vertical="center" wrapText="1"/>
    </xf>
    <xf numFmtId="0" fontId="13" fillId="0" borderId="44" xfId="20" applyFill="1" applyBorder="1" applyAlignment="1">
      <alignment horizontal="center" vertical="center" wrapText="1"/>
    </xf>
    <xf numFmtId="0" fontId="13" fillId="0" borderId="47" xfId="20" applyFill="1" applyBorder="1" applyAlignment="1">
      <alignment horizontal="center" vertical="center" wrapText="1"/>
    </xf>
    <xf numFmtId="0" fontId="13" fillId="9" borderId="44" xfId="20" applyFill="1" applyBorder="1" applyAlignment="1">
      <alignment horizontal="center" vertical="center" wrapText="1"/>
    </xf>
    <xf numFmtId="0" fontId="13" fillId="9" borderId="47" xfId="20" applyFill="1" applyBorder="1" applyAlignment="1">
      <alignment horizontal="center" vertical="center" wrapText="1"/>
    </xf>
    <xf numFmtId="0" fontId="13" fillId="0" borderId="48" xfId="20" applyFill="1" applyBorder="1" applyAlignment="1">
      <alignment horizontal="center" vertical="center" wrapText="1"/>
    </xf>
    <xf numFmtId="0" fontId="13" fillId="0" borderId="49" xfId="20" applyFill="1" applyBorder="1" applyAlignment="1">
      <alignment horizontal="center" vertical="center" wrapText="1"/>
    </xf>
    <xf numFmtId="0" fontId="13" fillId="0" borderId="50" xfId="20" applyFill="1" applyBorder="1" applyAlignment="1">
      <alignment horizontal="center" vertical="center" wrapText="1"/>
    </xf>
    <xf numFmtId="1" fontId="5" fillId="11" borderId="51" xfId="18" applyNumberFormat="1" applyFont="1" applyFill="1" applyBorder="1" applyAlignment="1">
      <alignment horizontal="center" vertical="center" wrapText="1"/>
    </xf>
    <xf numFmtId="1" fontId="5" fillId="11" borderId="52" xfId="18" applyNumberFormat="1" applyFont="1" applyFill="1" applyBorder="1" applyAlignment="1">
      <alignment horizontal="center" vertical="center" wrapText="1"/>
    </xf>
    <xf numFmtId="1" fontId="5" fillId="11" borderId="53" xfId="18" applyNumberFormat="1" applyFont="1" applyFill="1" applyBorder="1" applyAlignment="1">
      <alignment horizontal="center" vertical="center" wrapText="1"/>
    </xf>
    <xf numFmtId="4" fontId="5" fillId="11" borderId="51" xfId="18" applyNumberFormat="1" applyFont="1" applyFill="1" applyBorder="1" applyAlignment="1">
      <alignment horizontal="left" vertical="center" wrapText="1"/>
    </xf>
    <xf numFmtId="4" fontId="5" fillId="11" borderId="52" xfId="18" applyNumberFormat="1" applyFont="1" applyFill="1" applyBorder="1" applyAlignment="1">
      <alignment horizontal="left" vertical="center" wrapText="1"/>
    </xf>
    <xf numFmtId="4" fontId="5" fillId="11" borderId="53" xfId="18" applyNumberFormat="1" applyFont="1" applyFill="1" applyBorder="1" applyAlignment="1">
      <alignment horizontal="left" vertical="center" wrapText="1"/>
    </xf>
    <xf numFmtId="44" fontId="50" fillId="0" borderId="51" xfId="19" applyFont="1" applyFill="1" applyBorder="1" applyAlignment="1">
      <alignment horizontal="center" vertical="center" wrapText="1"/>
    </xf>
    <xf numFmtId="44" fontId="50" fillId="0" borderId="52" xfId="19" applyFont="1" applyFill="1" applyBorder="1" applyAlignment="1">
      <alignment horizontal="center" vertical="center" wrapText="1"/>
    </xf>
    <xf numFmtId="44" fontId="50" fillId="0" borderId="53" xfId="19" applyFont="1" applyFill="1" applyBorder="1" applyAlignment="1">
      <alignment horizontal="center" vertical="center" wrapText="1"/>
    </xf>
    <xf numFmtId="0" fontId="5" fillId="11" borderId="51" xfId="18" applyNumberFormat="1" applyFont="1" applyFill="1" applyBorder="1" applyAlignment="1">
      <alignment horizontal="center" vertical="center" wrapText="1"/>
    </xf>
    <xf numFmtId="0" fontId="5" fillId="11" borderId="52" xfId="18" applyNumberFormat="1" applyFont="1" applyFill="1" applyBorder="1" applyAlignment="1">
      <alignment horizontal="center" vertical="center" wrapText="1"/>
    </xf>
    <xf numFmtId="0" fontId="5" fillId="11" borderId="53" xfId="18" applyNumberFormat="1" applyFont="1" applyFill="1" applyBorder="1" applyAlignment="1">
      <alignment horizontal="center" vertical="center" wrapText="1"/>
    </xf>
    <xf numFmtId="44" fontId="50" fillId="9" borderId="43" xfId="19" applyFont="1" applyFill="1" applyBorder="1" applyAlignment="1">
      <alignment horizontal="center" vertical="center" wrapText="1"/>
    </xf>
    <xf numFmtId="44" fontId="50" fillId="0" borderId="43" xfId="19" applyFont="1" applyFill="1" applyBorder="1" applyAlignment="1">
      <alignment horizontal="center" vertical="center" wrapText="1"/>
    </xf>
    <xf numFmtId="4" fontId="5" fillId="11" borderId="51" xfId="18" applyNumberFormat="1" applyFont="1" applyFill="1" applyBorder="1" applyAlignment="1">
      <alignment horizontal="center" vertical="center" wrapText="1"/>
    </xf>
    <xf numFmtId="4" fontId="5" fillId="11" borderId="52" xfId="18" applyNumberFormat="1" applyFont="1" applyFill="1" applyBorder="1" applyAlignment="1">
      <alignment horizontal="center" vertical="center" wrapText="1"/>
    </xf>
    <xf numFmtId="4" fontId="5" fillId="11" borderId="53" xfId="18" applyNumberFormat="1" applyFont="1" applyFill="1" applyBorder="1" applyAlignment="1">
      <alignment horizontal="center" vertical="center" wrapText="1"/>
    </xf>
    <xf numFmtId="0" fontId="45" fillId="0" borderId="12" xfId="0" applyFont="1" applyBorder="1" applyAlignment="1">
      <alignment horizontal="center"/>
    </xf>
    <xf numFmtId="0" fontId="45" fillId="0" borderId="13" xfId="0" applyFont="1" applyBorder="1" applyAlignment="1">
      <alignment horizontal="center"/>
    </xf>
    <xf numFmtId="0" fontId="45" fillId="0" borderId="14" xfId="0" applyFont="1" applyBorder="1" applyAlignment="1">
      <alignment horizontal="center"/>
    </xf>
  </cellXfs>
  <cellStyles count="28">
    <cellStyle name="Euro" xfId="13" xr:uid="{00000000-0005-0000-0000-000000000000}"/>
    <cellStyle name="Excel_BuiltIn_Currency 1" xfId="21" xr:uid="{00000000-0005-0000-0000-000001000000}"/>
    <cellStyle name="Moeda" xfId="1" builtinId="4"/>
    <cellStyle name="Moeda 2" xfId="15" xr:uid="{00000000-0005-0000-0000-000003000000}"/>
    <cellStyle name="Moeda 2 2" xfId="19" xr:uid="{00000000-0005-0000-0000-000004000000}"/>
    <cellStyle name="Moeda 3" xfId="14" xr:uid="{00000000-0005-0000-0000-000005000000}"/>
    <cellStyle name="Moeda 4" xfId="23" xr:uid="{00000000-0005-0000-0000-000006000000}"/>
    <cellStyle name="Moeda 5" xfId="24" xr:uid="{00000000-0005-0000-0000-000007000000}"/>
    <cellStyle name="Normal" xfId="0" builtinId="0"/>
    <cellStyle name="Normal 2" xfId="4" xr:uid="{00000000-0005-0000-0000-000009000000}"/>
    <cellStyle name="Normal 2 2" xfId="7" xr:uid="{00000000-0005-0000-0000-00000A000000}"/>
    <cellStyle name="Normal 2 2 2" xfId="9" xr:uid="{00000000-0005-0000-0000-00000B000000}"/>
    <cellStyle name="Normal 2 3" xfId="20" xr:uid="{00000000-0005-0000-0000-00000C000000}"/>
    <cellStyle name="Normal 2 4" xfId="26" xr:uid="{00000000-0005-0000-0000-00000D000000}"/>
    <cellStyle name="Normal 3" xfId="6" xr:uid="{00000000-0005-0000-0000-00000E000000}"/>
    <cellStyle name="Normal 3 2" xfId="27" xr:uid="{00000000-0005-0000-0000-00000F000000}"/>
    <cellStyle name="Normal 3 3" xfId="18" xr:uid="{00000000-0005-0000-0000-000010000000}"/>
    <cellStyle name="Normal 35" xfId="8" xr:uid="{00000000-0005-0000-0000-000011000000}"/>
    <cellStyle name="Normal 4" xfId="17" xr:uid="{00000000-0005-0000-0000-000012000000}"/>
    <cellStyle name="Normal 5" xfId="25" xr:uid="{00000000-0005-0000-0000-000013000000}"/>
    <cellStyle name="Porcentagem" xfId="2" builtinId="5"/>
    <cellStyle name="Porcentagem 2" xfId="12" xr:uid="{00000000-0005-0000-0000-000015000000}"/>
    <cellStyle name="Separador de milhares 2" xfId="10" xr:uid="{00000000-0005-0000-0000-000016000000}"/>
    <cellStyle name="Separador de milhares 3" xfId="11" xr:uid="{00000000-0005-0000-0000-000017000000}"/>
    <cellStyle name="Vírgula" xfId="3" builtinId="3"/>
    <cellStyle name="Vírgula 2" xfId="5" xr:uid="{00000000-0005-0000-0000-000019000000}"/>
    <cellStyle name="Vírgula 3" xfId="16" xr:uid="{00000000-0005-0000-0000-00001A000000}"/>
    <cellStyle name="Vírgula 4" xfId="22" xr:uid="{00000000-0005-0000-0000-00001B000000}"/>
  </cellStyles>
  <dxfs count="1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9" defaultPivotStyle="PivotStyleLight16"/>
  <colors>
    <mruColors>
      <color rgb="FFFF6600"/>
      <color rgb="FFFF9933"/>
      <color rgb="FF3333FF"/>
      <color rgb="FFDC3624"/>
      <color rgb="FFFFFF00"/>
      <color rgb="FFFF3300"/>
      <color rgb="FFFFCCFF"/>
      <color rgb="FFFF0000"/>
      <color rgb="FF99CC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593912</xdr:colOff>
      <xdr:row>527</xdr:row>
      <xdr:rowOff>0</xdr:rowOff>
    </xdr:from>
    <xdr:ext cx="184731" cy="264560"/>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15598588" y="30909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5-HP\Users\pmc\Documents\Downloads\REVIS&#195;O%2002%20-%20L&#211;GICA\LOGICA%20EM%2022-07-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X13502561/Documents/Projetos/Teofilo%20Otoni/Levantamentos%20LUCAS/Calculadora%20de%20Quantitativos%20R02%20-%20Te&#243;filo%20Otoni.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X13502561/Documents/Projetos/Teofilo%20Otoni/Levantamentos%20LUCAS/Levantamento%20de%20acabamento%20de%20pared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xandrepizzolo/Desktop/CERMAC/CERM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API-SINTETICO"/>
      <sheetName val="SINAPI-01-2014"/>
      <sheetName val="MAPA COTAÇÃO (MC01)"/>
      <sheetName val="estimativa de custo IRMA DULCE"/>
      <sheetName val="ELÉTRICA"/>
      <sheetName val="INFRA"/>
      <sheetName val="LÓGICA 2"/>
      <sheetName val="LÓGICA 22"/>
    </sheetNames>
    <sheetDataSet>
      <sheetData sheetId="0"/>
      <sheetData sheetId="1"/>
      <sheetData sheetId="2"/>
      <sheetData sheetId="3">
        <row r="6">
          <cell r="B6" t="str">
            <v>CASA IRMÃ DULCE</v>
          </cell>
        </row>
        <row r="7">
          <cell r="I7">
            <v>0.27279999999999999</v>
          </cell>
        </row>
      </sheetData>
      <sheetData sheetId="4">
        <row r="25">
          <cell r="F25">
            <v>25.390000000000004</v>
          </cell>
        </row>
      </sheetData>
      <sheetData sheetId="5">
        <row r="27">
          <cell r="F27">
            <v>2.8000000000000003</v>
          </cell>
        </row>
        <row r="44">
          <cell r="F44">
            <v>10.09</v>
          </cell>
        </row>
        <row r="62">
          <cell r="F62">
            <v>12.790000000000001</v>
          </cell>
        </row>
        <row r="80">
          <cell r="F80">
            <v>46.55</v>
          </cell>
        </row>
        <row r="98">
          <cell r="F98">
            <v>27</v>
          </cell>
        </row>
        <row r="116">
          <cell r="F116">
            <v>29.27</v>
          </cell>
        </row>
        <row r="134">
          <cell r="F134">
            <v>22.459999999999997</v>
          </cell>
        </row>
        <row r="152">
          <cell r="F152">
            <v>21.23</v>
          </cell>
        </row>
        <row r="170">
          <cell r="F170">
            <v>6.5099999999999989</v>
          </cell>
        </row>
        <row r="188">
          <cell r="F188">
            <v>4.9800000000000004</v>
          </cell>
        </row>
        <row r="206">
          <cell r="F206">
            <v>22.68</v>
          </cell>
        </row>
        <row r="224">
          <cell r="F224">
            <v>13.27</v>
          </cell>
        </row>
        <row r="242">
          <cell r="F242">
            <v>2.9060000000000006</v>
          </cell>
        </row>
        <row r="261">
          <cell r="F261">
            <v>2.6460000000000004</v>
          </cell>
        </row>
        <row r="279">
          <cell r="F279">
            <v>0.39760000000000001</v>
          </cell>
        </row>
        <row r="297">
          <cell r="F297">
            <v>3.98</v>
          </cell>
        </row>
        <row r="315">
          <cell r="F315">
            <v>4.2699999999999996</v>
          </cell>
        </row>
        <row r="334">
          <cell r="F334">
            <v>125.10000000000001</v>
          </cell>
        </row>
        <row r="352">
          <cell r="F352">
            <v>9.11</v>
          </cell>
        </row>
        <row r="370">
          <cell r="F370">
            <v>43.54</v>
          </cell>
        </row>
        <row r="388">
          <cell r="F388">
            <v>11.78</v>
          </cell>
        </row>
        <row r="406">
          <cell r="F406">
            <v>104.63000000000001</v>
          </cell>
        </row>
        <row r="424">
          <cell r="F424">
            <v>92.77</v>
          </cell>
        </row>
        <row r="442">
          <cell r="F442">
            <v>130.80000000000001</v>
          </cell>
        </row>
        <row r="460">
          <cell r="F460">
            <v>68.009999999999991</v>
          </cell>
        </row>
        <row r="478">
          <cell r="F478">
            <v>6.5399999999999991</v>
          </cell>
        </row>
        <row r="496">
          <cell r="F496">
            <v>77.89</v>
          </cell>
        </row>
        <row r="514">
          <cell r="F514">
            <v>33.94</v>
          </cell>
        </row>
        <row r="532">
          <cell r="F532">
            <v>3.9999999999999996</v>
          </cell>
        </row>
      </sheetData>
      <sheetData sheetId="6">
        <row r="24">
          <cell r="F24">
            <v>8.7899999999999991</v>
          </cell>
        </row>
        <row r="42">
          <cell r="F42">
            <v>20.28</v>
          </cell>
        </row>
        <row r="78">
          <cell r="F78">
            <v>54.65</v>
          </cell>
        </row>
        <row r="96">
          <cell r="F96">
            <v>1.37</v>
          </cell>
        </row>
        <row r="116">
          <cell r="F116">
            <v>93.740000000000009</v>
          </cell>
        </row>
        <row r="134">
          <cell r="F134">
            <v>22.82</v>
          </cell>
        </row>
        <row r="155">
          <cell r="F155">
            <v>372.28999999999996</v>
          </cell>
        </row>
        <row r="177">
          <cell r="F177">
            <v>1567.1299999999997</v>
          </cell>
        </row>
        <row r="195">
          <cell r="F195">
            <v>1038.8</v>
          </cell>
        </row>
        <row r="213">
          <cell r="F213">
            <v>300.60000000000002</v>
          </cell>
        </row>
        <row r="231">
          <cell r="F231">
            <v>41.78</v>
          </cell>
        </row>
        <row r="249">
          <cell r="F249">
            <v>48.029999999999994</v>
          </cell>
        </row>
        <row r="267">
          <cell r="F267">
            <v>55.91</v>
          </cell>
        </row>
        <row r="285">
          <cell r="F285">
            <v>11.819999999999999</v>
          </cell>
        </row>
        <row r="303">
          <cell r="F303">
            <v>1.5000000000000002</v>
          </cell>
        </row>
        <row r="321">
          <cell r="F321">
            <v>2.59</v>
          </cell>
        </row>
        <row r="339">
          <cell r="F339">
            <v>3821.9100000000003</v>
          </cell>
        </row>
        <row r="357">
          <cell r="F357">
            <v>24.71</v>
          </cell>
        </row>
        <row r="374">
          <cell r="F374">
            <v>16.48</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Configurações_Gerais"/>
      <sheetName val="00.Fundações"/>
      <sheetName val="00. Estrutura"/>
      <sheetName val="00.Especificação&amp;Acabamentos"/>
      <sheetName val="00.Tabela Acabamentos"/>
      <sheetName val="00. Esquadrias e Ferragens"/>
      <sheetName val="00.Alvenaria e Divisórias"/>
      <sheetName val="00.Tabela Item"/>
      <sheetName val="00. Tabela Geral"/>
      <sheetName val="99.Layout-Levantamento"/>
      <sheetName val="98.Layout-Item"/>
      <sheetName val="97.Layout-Geral"/>
      <sheetName val="96.Layout-Resumo Piso"/>
      <sheetName val="95.Layout-Resumo Rodapé"/>
      <sheetName val="94.Layout-Resumo Parede"/>
      <sheetName val="93.Layout-Resumo Teto"/>
      <sheetName val="92.Layout-Resumo"/>
      <sheetName val="Índices&amp;Referências"/>
      <sheetName val="Calculadora de Quantitativos R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Tabela Acabamentos"/>
      <sheetName val="Plan1"/>
      <sheetName val="Levantamento de acabamento de p"/>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 val="cobertura_quadra"/>
      <sheetName val="CRON_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OTAÇÃO"/>
      <sheetName val="MAPA DE REFERENCIA"/>
      <sheetName val="CPUs"/>
      <sheetName val="RESUMO"/>
      <sheetName val="PLANILHA ORÇAMENTARIA"/>
      <sheetName val="CRONOGRAMA"/>
      <sheetName val="BDI - Aliquota ISSQN - 5,0%"/>
      <sheetName val="ENCARGOS SOCIAI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8" tint="0.59999389629810485"/>
  </sheetPr>
  <dimension ref="A1:F110"/>
  <sheetViews>
    <sheetView showGridLines="0" tabSelected="1" showWhiteSpace="0" view="pageLayout" zoomScaleNormal="100" workbookViewId="0">
      <selection activeCell="A48" sqref="A48:D48"/>
    </sheetView>
  </sheetViews>
  <sheetFormatPr defaultColWidth="9.140625" defaultRowHeight="12.75"/>
  <cols>
    <col min="1" max="1" width="10.7109375" style="3" customWidth="1"/>
    <col min="2" max="2" width="55.85546875" style="4" customWidth="1"/>
    <col min="3" max="3" width="17.28515625" style="4" customWidth="1"/>
    <col min="4" max="4" width="17.42578125" style="3" customWidth="1"/>
    <col min="5" max="5" width="15.7109375" style="130" bestFit="1" customWidth="1"/>
    <col min="6" max="6" width="10.5703125" style="4" bestFit="1" customWidth="1"/>
    <col min="7" max="16384" width="9.140625" style="4"/>
  </cols>
  <sheetData>
    <row r="1" spans="1:6" ht="42.75" customHeight="1">
      <c r="A1" s="34" t="s">
        <v>2</v>
      </c>
      <c r="B1" s="281" t="str">
        <f>'PLANILHA ORÇAMENTARIA'!B1:H1</f>
        <v>REFORMA DO HOSPITAL REGIONAL  DO BARRA DO BUGRES ROOSEVELTH FIGUEIREDO DE LIRA</v>
      </c>
      <c r="C1" s="281"/>
      <c r="D1" s="281"/>
    </row>
    <row r="2" spans="1:6">
      <c r="A2" s="39" t="s">
        <v>19</v>
      </c>
      <c r="B2" s="7" t="str">
        <f>'PLANILHA ORÇAMENTARIA'!B2</f>
        <v>BARRA DO BUGRES - MT</v>
      </c>
      <c r="C2" s="7"/>
    </row>
    <row r="3" spans="1:6">
      <c r="A3" s="44" t="s">
        <v>20</v>
      </c>
      <c r="B3" s="45" t="str">
        <f>'PLANILHA ORÇAMENTARIA'!B3</f>
        <v>AVENIDA PRESIDENTE CASTELO BRANCO, 470, CENTRO</v>
      </c>
      <c r="C3" s="45"/>
      <c r="D3" s="46"/>
    </row>
    <row r="4" spans="1:6">
      <c r="A4" s="19" t="s">
        <v>10</v>
      </c>
      <c r="B4" s="25">
        <f>'PLANILHA ORÇAMENTARIA'!E2</f>
        <v>0.26069999999999999</v>
      </c>
      <c r="C4" s="21"/>
      <c r="D4" s="51"/>
    </row>
    <row r="5" spans="1:6">
      <c r="A5" s="19" t="s">
        <v>21</v>
      </c>
      <c r="B5" s="24" t="str">
        <f>'PLANILHA ORÇAMENTARIA'!H2</f>
        <v>SINAPI 01/2022</v>
      </c>
      <c r="C5" s="21"/>
      <c r="D5" s="4"/>
    </row>
    <row r="6" spans="1:6">
      <c r="A6" s="23"/>
      <c r="B6" s="20"/>
      <c r="C6" s="20"/>
      <c r="D6" s="8"/>
    </row>
    <row r="7" spans="1:6" ht="13.5" thickBot="1">
      <c r="A7" s="9"/>
      <c r="B7" s="10"/>
      <c r="C7" s="10"/>
      <c r="D7" s="11"/>
    </row>
    <row r="8" spans="1:6" ht="13.5" thickTop="1">
      <c r="A8" s="282" t="s">
        <v>22</v>
      </c>
      <c r="B8" s="282"/>
      <c r="C8" s="282"/>
      <c r="D8" s="282"/>
    </row>
    <row r="9" spans="1:6" s="3" customFormat="1">
      <c r="A9" s="18" t="s">
        <v>0</v>
      </c>
      <c r="B9" s="18" t="s">
        <v>1</v>
      </c>
      <c r="C9" s="2" t="s">
        <v>3</v>
      </c>
      <c r="D9" s="18" t="s">
        <v>13</v>
      </c>
      <c r="E9" s="131"/>
    </row>
    <row r="10" spans="1:6">
      <c r="A10" s="3" t="str">
        <f>'PLANILHA ORÇAMENTARIA'!A8</f>
        <v>1.0</v>
      </c>
      <c r="B10" s="40" t="str">
        <f>'PLANILHA ORÇAMENTARIA'!C8</f>
        <v>ADMINISTRAÇÃO DE OBRA</v>
      </c>
      <c r="C10" s="13">
        <f t="shared" ref="C10:C46" si="0">D10/$D$47</f>
        <v>4.5791527672454625E-2</v>
      </c>
      <c r="D10" s="31">
        <f>'PLANILHA ORÇAMENTARIA'!H15</f>
        <v>427050.27000000008</v>
      </c>
      <c r="E10" s="133"/>
      <c r="F10" s="38"/>
    </row>
    <row r="11" spans="1:6">
      <c r="A11" s="3" t="str">
        <f>'PLANILHA ORÇAMENTARIA'!A17</f>
        <v>2.0</v>
      </c>
      <c r="B11" s="4" t="str">
        <f>'PLANILHA ORÇAMENTARIA'!C17</f>
        <v>SERVIÇOS PRELIMINARES</v>
      </c>
      <c r="C11" s="13">
        <f t="shared" si="0"/>
        <v>4.5101489836195394E-3</v>
      </c>
      <c r="D11" s="31">
        <f>'PLANILHA ORÇAMENTARIA'!H22</f>
        <v>42061.5</v>
      </c>
      <c r="E11" s="133"/>
      <c r="F11" s="38"/>
    </row>
    <row r="12" spans="1:6">
      <c r="A12" s="3" t="str">
        <f>'PLANILHA ORÇAMENTARIA'!A23</f>
        <v>2.2</v>
      </c>
      <c r="B12" s="4" t="str">
        <f>'PLANILHA ORÇAMENTARIA'!C23</f>
        <v>DEMOLIÇÃO</v>
      </c>
      <c r="C12" s="13">
        <f t="shared" si="0"/>
        <v>7.9854143852432554E-3</v>
      </c>
      <c r="D12" s="31">
        <f>'PLANILHA ORÇAMENTARIA'!H36</f>
        <v>74471.710000000021</v>
      </c>
      <c r="E12" s="133"/>
      <c r="F12" s="38"/>
    </row>
    <row r="13" spans="1:6">
      <c r="A13" s="3" t="str">
        <f>'PLANILHA ORÇAMENTARIA'!A39</f>
        <v>3.0</v>
      </c>
      <c r="B13" s="4" t="str">
        <f>'PLANILHA ORÇAMENTARIA'!C39</f>
        <v>ELEMENTOS DE VEDAÇÃO INTERNO, EXTERNO E FACHADA</v>
      </c>
      <c r="C13" s="13">
        <f t="shared" si="0"/>
        <v>3.2209290917200095E-2</v>
      </c>
      <c r="D13" s="31">
        <f>'PLANILHA ORÇAMENTARIA'!H45</f>
        <v>300382.78000000003</v>
      </c>
      <c r="E13" s="133"/>
      <c r="F13" s="38"/>
    </row>
    <row r="14" spans="1:6">
      <c r="A14" s="3" t="str">
        <f>'PLANILHA ORÇAMENTARIA'!A46</f>
        <v>4.0</v>
      </c>
      <c r="B14" s="4" t="str">
        <f>'PLANILHA ORÇAMENTARIA'!C46</f>
        <v>VERGAS E CONTRAVERGAS</v>
      </c>
      <c r="C14" s="13">
        <f t="shared" si="0"/>
        <v>6.7860384753865195E-3</v>
      </c>
      <c r="D14" s="31">
        <f>'PLANILHA ORÇAMENTARIA'!H53</f>
        <v>63286.37</v>
      </c>
      <c r="E14" s="133"/>
      <c r="F14" s="38"/>
    </row>
    <row r="15" spans="1:6">
      <c r="A15" s="3" t="str">
        <f>'PLANILHA ORÇAMENTARIA'!A54</f>
        <v>5.0</v>
      </c>
      <c r="B15" s="4" t="str">
        <f>'PLANILHA ORÇAMENTARIA'!C54</f>
        <v>REVESTIMENTOS</v>
      </c>
      <c r="C15" s="13">
        <f t="shared" si="0"/>
        <v>5.5596557142819865E-2</v>
      </c>
      <c r="D15" s="31">
        <f>'PLANILHA ORÇAMENTARIA'!H60</f>
        <v>518491.64999999997</v>
      </c>
      <c r="E15" s="133"/>
      <c r="F15" s="38"/>
    </row>
    <row r="16" spans="1:6">
      <c r="A16" s="3" t="str">
        <f>'PLANILHA ORÇAMENTARIA'!A61</f>
        <v>6.0</v>
      </c>
      <c r="B16" s="4" t="str">
        <f>'PLANILHA ORÇAMENTARIA'!C61</f>
        <v>PINTURA</v>
      </c>
      <c r="C16" s="13">
        <f t="shared" si="0"/>
        <v>3.535487682898019E-2</v>
      </c>
      <c r="D16" s="31">
        <f>'PLANILHA ORÇAMENTARIA'!H71</f>
        <v>329718.40999999997</v>
      </c>
      <c r="E16" s="133"/>
      <c r="F16" s="38"/>
    </row>
    <row r="17" spans="1:6">
      <c r="A17" s="3" t="str">
        <f>'PLANILHA ORÇAMENTARIA'!A72</f>
        <v>7.0</v>
      </c>
      <c r="B17" s="4" t="str">
        <f>'PLANILHA ORÇAMENTARIA'!C72</f>
        <v>PISO</v>
      </c>
      <c r="C17" s="13">
        <f t="shared" si="0"/>
        <v>0.15306868873747134</v>
      </c>
      <c r="D17" s="31">
        <f>'PLANILHA ORÇAMENTARIA'!H81</f>
        <v>1427513.52</v>
      </c>
      <c r="E17" s="133"/>
      <c r="F17" s="38"/>
    </row>
    <row r="18" spans="1:6">
      <c r="A18" s="3" t="str">
        <f>'PLANILHA ORÇAMENTARIA'!A82</f>
        <v>8.0</v>
      </c>
      <c r="B18" s="4" t="str">
        <f>'PLANILHA ORÇAMENTARIA'!C82</f>
        <v>COBERTURA METÁLICA</v>
      </c>
      <c r="C18" s="13">
        <f t="shared" si="0"/>
        <v>8.6641159170234114E-2</v>
      </c>
      <c r="D18" s="31">
        <f>'PLANILHA ORÇAMENTARIA'!H87</f>
        <v>808012.58000000007</v>
      </c>
      <c r="E18" s="133"/>
      <c r="F18" s="38"/>
    </row>
    <row r="19" spans="1:6">
      <c r="A19" s="3" t="str">
        <f>'PLANILHA ORÇAMENTARIA'!A88</f>
        <v>9.0</v>
      </c>
      <c r="B19" s="4" t="str">
        <f>'PLANILHA ORÇAMENTARIA'!C88</f>
        <v>ESQUADRIAS</v>
      </c>
      <c r="C19" s="13">
        <f t="shared" si="0"/>
        <v>6.4623774499855152E-2</v>
      </c>
      <c r="D19" s="31">
        <f>'PLANILHA ORÇAMENTARIA'!H97</f>
        <v>602679.18000000005</v>
      </c>
      <c r="E19" s="133"/>
      <c r="F19" s="38"/>
    </row>
    <row r="20" spans="1:6">
      <c r="A20" s="3" t="str">
        <f>'PLANILHA ORÇAMENTARIA'!A98</f>
        <v>10.0</v>
      </c>
      <c r="B20" s="4" t="str">
        <f>'PLANILHA ORÇAMENTARIA'!C98</f>
        <v>ACESSIBILIDADE</v>
      </c>
      <c r="C20" s="13">
        <f t="shared" si="0"/>
        <v>1.3080508616475492E-2</v>
      </c>
      <c r="D20" s="31">
        <f>'PLANILHA ORÇAMENTARIA'!H104</f>
        <v>121988.38999999998</v>
      </c>
      <c r="E20" s="133"/>
      <c r="F20" s="38"/>
    </row>
    <row r="21" spans="1:6">
      <c r="A21" s="3" t="str">
        <f>'PLANILHA ORÇAMENTARIA'!A105</f>
        <v>11.0</v>
      </c>
      <c r="B21" s="4" t="str">
        <f>'PLANILHA ORÇAMENTARIA'!C105</f>
        <v>DIVISÓRIAS E BANCADAS</v>
      </c>
      <c r="C21" s="13">
        <f t="shared" si="0"/>
        <v>4.5335588887846856E-3</v>
      </c>
      <c r="D21" s="31">
        <f>'PLANILHA ORÇAMENTARIA'!H108</f>
        <v>42279.82</v>
      </c>
      <c r="E21" s="133"/>
      <c r="F21" s="38"/>
    </row>
    <row r="22" spans="1:6">
      <c r="A22" s="3" t="str">
        <f>'PLANILHA ORÇAMENTARIA'!A109</f>
        <v>12.0</v>
      </c>
      <c r="B22" s="4" t="str">
        <f>'PLANILHA ORÇAMENTARIA'!C109</f>
        <v>VIDROS E ESPELHOS</v>
      </c>
      <c r="C22" s="13">
        <f t="shared" si="0"/>
        <v>1.0271124842629854E-2</v>
      </c>
      <c r="D22" s="31">
        <f>'PLANILHA ORÇAMENTARIA'!H113</f>
        <v>95788.17</v>
      </c>
      <c r="E22" s="133"/>
      <c r="F22" s="38"/>
    </row>
    <row r="23" spans="1:6">
      <c r="A23" s="3" t="str">
        <f>'PLANILHA ORÇAMENTARIA'!A114</f>
        <v>13.0</v>
      </c>
      <c r="B23" s="4" t="str">
        <f>'PLANILHA ORÇAMENTARIA'!C114</f>
        <v>PAISAGISMO E URBANISMO</v>
      </c>
      <c r="C23" s="13">
        <f t="shared" si="0"/>
        <v>1.2983393752931055E-3</v>
      </c>
      <c r="D23" s="31">
        <f>'PLANILHA ORÇAMENTARIA'!H121</f>
        <v>12108.27</v>
      </c>
      <c r="E23" s="133"/>
      <c r="F23" s="38"/>
    </row>
    <row r="24" spans="1:6">
      <c r="A24" s="3" t="str">
        <f>'PLANILHA ORÇAMENTARIA'!A122</f>
        <v>14.0</v>
      </c>
      <c r="B24" s="4" t="str">
        <f>'PLANILHA ORÇAMENTARIA'!C122</f>
        <v>SERVIÇOS COMPLEMENTARES</v>
      </c>
      <c r="C24" s="13">
        <f t="shared" si="0"/>
        <v>2.6387928826086419E-2</v>
      </c>
      <c r="D24" s="31">
        <f>'PLANILHA ORÇAMENTARIA'!H129</f>
        <v>246092.94999999998</v>
      </c>
      <c r="E24" s="133"/>
      <c r="F24" s="38"/>
    </row>
    <row r="25" spans="1:6">
      <c r="A25" s="110" t="str">
        <f>'PLANILHA ORÇAMENTARIA'!A130</f>
        <v>15.0</v>
      </c>
      <c r="B25" s="4" t="str">
        <f>'PLANILHA ORÇAMENTARIA'!C130</f>
        <v>LIMPEZA GERAL DA OBRA</v>
      </c>
      <c r="C25" s="13">
        <f t="shared" si="0"/>
        <v>2.0233516012908587E-3</v>
      </c>
      <c r="D25" s="31">
        <f>'PLANILHA ORÇAMENTARIA'!H133</f>
        <v>18869.71</v>
      </c>
      <c r="E25" s="133"/>
      <c r="F25" s="38"/>
    </row>
    <row r="26" spans="1:6">
      <c r="A26" s="3" t="str">
        <f>'PLANILHA ORÇAMENTARIA'!A136</f>
        <v>16.0</v>
      </c>
      <c r="B26" s="4" t="str">
        <f>'PLANILHA ORÇAMENTARIA'!C136</f>
        <v>ITENS GERAIS</v>
      </c>
      <c r="C26" s="13">
        <f t="shared" si="0"/>
        <v>3.2391847859952775E-3</v>
      </c>
      <c r="D26" s="31">
        <f>'PLANILHA ORÇAMENTARIA'!H149</f>
        <v>30208.530000000002</v>
      </c>
      <c r="E26" s="133"/>
      <c r="F26" s="38"/>
    </row>
    <row r="27" spans="1:6">
      <c r="A27" s="3" t="str">
        <f>'PLANILHA ORÇAMENTARIA'!A150</f>
        <v>17.0</v>
      </c>
      <c r="B27" s="4" t="str">
        <f>'PLANILHA ORÇAMENTARIA'!C150</f>
        <v>BLOCOS SOBRE ESTACAS</v>
      </c>
      <c r="C27" s="13">
        <f t="shared" si="0"/>
        <v>4.211121865158416E-2</v>
      </c>
      <c r="D27" s="31">
        <f>'PLANILHA ORÇAMENTARIA'!H160</f>
        <v>392727.83</v>
      </c>
      <c r="E27" s="133"/>
      <c r="F27" s="38"/>
    </row>
    <row r="28" spans="1:6">
      <c r="A28" s="3" t="str">
        <f>'PLANILHA ORÇAMENTARIA'!A161</f>
        <v>18.0</v>
      </c>
      <c r="B28" s="4" t="str">
        <f>'PLANILHA ORÇAMENTARIA'!C161</f>
        <v>VIGAS BALDRAMES</v>
      </c>
      <c r="C28" s="13">
        <f t="shared" si="0"/>
        <v>1.2825718948752814E-2</v>
      </c>
      <c r="D28" s="31">
        <f>'PLANILHA ORÇAMENTARIA'!H169</f>
        <v>119612.22999999998</v>
      </c>
      <c r="E28" s="133"/>
      <c r="F28" s="38"/>
    </row>
    <row r="29" spans="1:6">
      <c r="A29" s="3" t="str">
        <f>'PLANILHA ORÇAMENTARIA'!A170</f>
        <v>19.0</v>
      </c>
      <c r="B29" s="4" t="str">
        <f>'PLANILHA ORÇAMENTARIA'!C170</f>
        <v>RADIER BASE GERADOR</v>
      </c>
      <c r="C29" s="13">
        <f t="shared" si="0"/>
        <v>9.9708910932470385E-4</v>
      </c>
      <c r="D29" s="31">
        <f>'PLANILHA ORÇAMENTARIA'!H175</f>
        <v>9298.8199999999979</v>
      </c>
      <c r="E29" s="133"/>
      <c r="F29" s="38"/>
    </row>
    <row r="30" spans="1:6">
      <c r="A30" s="3" t="str">
        <f>'PLANILHA ORÇAMENTARIA'!A176</f>
        <v>20.0</v>
      </c>
      <c r="B30" s="4" t="str">
        <f>'PLANILHA ORÇAMENTARIA'!C176</f>
        <v>RADIER PÓRTICOS</v>
      </c>
      <c r="C30" s="13">
        <f t="shared" si="0"/>
        <v>1.0039977763721135E-3</v>
      </c>
      <c r="D30" s="31">
        <f>'PLANILHA ORÇAMENTARIA'!H181</f>
        <v>9363.25</v>
      </c>
      <c r="E30" s="133"/>
      <c r="F30" s="38"/>
    </row>
    <row r="31" spans="1:6">
      <c r="A31" s="3" t="str">
        <f>'PLANILHA ORÇAMENTARIA'!A182</f>
        <v>21.0</v>
      </c>
      <c r="B31" s="4" t="str">
        <f>'PLANILHA ORÇAMENTARIA'!C182</f>
        <v>PILARES</v>
      </c>
      <c r="C31" s="13">
        <f t="shared" si="0"/>
        <v>1.310661743751187E-2</v>
      </c>
      <c r="D31" s="31">
        <f>'PLANILHA ORÇAMENTARIA'!H188</f>
        <v>122231.88</v>
      </c>
      <c r="E31" s="133"/>
      <c r="F31" s="38"/>
    </row>
    <row r="32" spans="1:6">
      <c r="A32" s="3" t="str">
        <f>'PLANILHA ORÇAMENTARIA'!A189</f>
        <v>22.0</v>
      </c>
      <c r="B32" s="4" t="str">
        <f>'PLANILHA ORÇAMENTARIA'!C189</f>
        <v>VIGAS</v>
      </c>
      <c r="C32" s="13">
        <f t="shared" si="0"/>
        <v>1.4605495805283725E-2</v>
      </c>
      <c r="D32" s="31">
        <f>'PLANILHA ORÇAMENTARIA'!H198</f>
        <v>136210.37</v>
      </c>
      <c r="E32" s="133"/>
      <c r="F32" s="38"/>
    </row>
    <row r="33" spans="1:6">
      <c r="A33" s="3" t="str">
        <f>'PLANILHA ORÇAMENTARIA'!A199</f>
        <v>23.0</v>
      </c>
      <c r="B33" s="4" t="str">
        <f>'PLANILHA ORÇAMENTARIA'!C199</f>
        <v>LAJES MACIÇAS</v>
      </c>
      <c r="C33" s="13">
        <f t="shared" si="0"/>
        <v>6.6823066035618453E-3</v>
      </c>
      <c r="D33" s="31">
        <f>'PLANILHA ORÇAMENTARIA'!H203</f>
        <v>62318.97</v>
      </c>
      <c r="E33" s="133"/>
      <c r="F33" s="38"/>
    </row>
    <row r="34" spans="1:6">
      <c r="A34" s="3" t="str">
        <f>'PLANILHA ORÇAMENTARIA'!A204</f>
        <v>24.0</v>
      </c>
      <c r="B34" s="4" t="str">
        <f>'PLANILHA ORÇAMENTARIA'!C204</f>
        <v>ESTRUTURA METÁLICA</v>
      </c>
      <c r="C34" s="13">
        <f t="shared" si="0"/>
        <v>6.8410426381881384E-2</v>
      </c>
      <c r="D34" s="31">
        <f>'PLANILHA ORÇAMENTARIA'!H212</f>
        <v>637993.36999999988</v>
      </c>
      <c r="E34" s="133"/>
      <c r="F34" s="38"/>
    </row>
    <row r="35" spans="1:6">
      <c r="A35" s="3" t="str">
        <f>'PLANILHA ORÇAMENTARIA'!A213</f>
        <v>25.0</v>
      </c>
      <c r="B35" s="4" t="str">
        <f>'PLANILHA ORÇAMENTARIA'!C213</f>
        <v>FUNDAÇÃO NOVAS PAREDES</v>
      </c>
      <c r="C35" s="13">
        <f t="shared" si="0"/>
        <v>2.0713304335382009E-2</v>
      </c>
      <c r="D35" s="31">
        <f>'PLANILHA ORÇAMENTARIA'!H230</f>
        <v>193171.59</v>
      </c>
      <c r="E35" s="133"/>
      <c r="F35" s="38"/>
    </row>
    <row r="36" spans="1:6">
      <c r="A36" s="3" t="str">
        <f>'PLANILHA ORÇAMENTARIA'!A231</f>
        <v>26.0</v>
      </c>
      <c r="B36" s="4" t="str">
        <f>'PLANILHA ORÇAMENTARIA'!C231</f>
        <v>ESTRUTURA PERGOLADOS</v>
      </c>
      <c r="C36" s="13">
        <f t="shared" si="0"/>
        <v>7.0071104595292215E-3</v>
      </c>
      <c r="D36" s="31">
        <f>'PLANILHA ORÇAMENTARIA'!H248</f>
        <v>65348.08</v>
      </c>
      <c r="E36" s="133"/>
      <c r="F36" s="38"/>
    </row>
    <row r="37" spans="1:6">
      <c r="A37" s="3" t="str">
        <f>'PLANILHA ORÇAMENTARIA'!A251</f>
        <v>27.0</v>
      </c>
      <c r="B37" s="4" t="str">
        <f>'PLANILHA ORÇAMENTARIA'!C251</f>
        <v>ÁGUA FRIA</v>
      </c>
      <c r="C37" s="13">
        <f t="shared" si="0"/>
        <v>4.0893787777309579E-2</v>
      </c>
      <c r="D37" s="31">
        <f>'PLANILHA ORÇAMENTARIA'!H289</f>
        <v>381374.1100000001</v>
      </c>
      <c r="E37" s="133"/>
      <c r="F37" s="38"/>
    </row>
    <row r="38" spans="1:6">
      <c r="A38" s="3" t="str">
        <f>'PLANILHA ORÇAMENTARIA'!A290</f>
        <v>28.0</v>
      </c>
      <c r="B38" s="4" t="str">
        <f>'PLANILHA ORÇAMENTARIA'!C290</f>
        <v>ESGOTO</v>
      </c>
      <c r="C38" s="13">
        <f t="shared" si="0"/>
        <v>1.3066528296599017E-2</v>
      </c>
      <c r="D38" s="31">
        <f>'PLANILHA ORÇAMENTARIA'!H318</f>
        <v>121858.00999999998</v>
      </c>
      <c r="E38" s="133"/>
      <c r="F38" s="38"/>
    </row>
    <row r="39" spans="1:6">
      <c r="A39" s="3" t="str">
        <f>'PLANILHA ORÇAMENTARIA'!A321</f>
        <v>29.0</v>
      </c>
      <c r="B39" s="4" t="str">
        <f>'PLANILHA ORÇAMENTARIA'!C321</f>
        <v>BAIXA TENSÃO</v>
      </c>
      <c r="C39" s="13">
        <f t="shared" si="0"/>
        <v>5.4125159035655027E-2</v>
      </c>
      <c r="D39" s="31">
        <f>'PLANILHA ORÇAMENTARIA'!H354</f>
        <v>504769.44</v>
      </c>
      <c r="E39" s="133"/>
      <c r="F39" s="38"/>
    </row>
    <row r="40" spans="1:6">
      <c r="A40" s="3" t="str">
        <f>'PLANILHA ORÇAMENTARIA'!A355</f>
        <v>30.0</v>
      </c>
      <c r="B40" s="4" t="str">
        <f>'PLANILHA ORÇAMENTARIA'!C355</f>
        <v>ALTA TENSÃO</v>
      </c>
      <c r="C40" s="13">
        <f t="shared" si="0"/>
        <v>2.7605847585431102E-2</v>
      </c>
      <c r="D40" s="31">
        <f>'PLANILHA ORÇAMENTARIA'!H385</f>
        <v>257451.21999999997</v>
      </c>
      <c r="E40" s="133"/>
      <c r="F40" s="38"/>
    </row>
    <row r="41" spans="1:6">
      <c r="A41" s="3" t="str">
        <f>'PLANILHA ORÇAMENTARIA'!A386</f>
        <v>31.0</v>
      </c>
      <c r="B41" s="4" t="str">
        <f>'PLANILHA ORÇAMENTARIA'!C386</f>
        <v>SPDA</v>
      </c>
      <c r="C41" s="13">
        <f t="shared" si="0"/>
        <v>1.2108199779611696E-2</v>
      </c>
      <c r="D41" s="31">
        <f>'PLANILHA ORÇAMENTARIA'!H401</f>
        <v>112920.67</v>
      </c>
      <c r="E41" s="133"/>
      <c r="F41" s="38"/>
    </row>
    <row r="42" spans="1:6">
      <c r="A42" s="3" t="str">
        <f>'PLANILHA ORÇAMENTARIA'!A404</f>
        <v>32.0</v>
      </c>
      <c r="B42" s="4" t="str">
        <f>'PLANILHA ORÇAMENTARIA'!C404</f>
        <v>INSTALAÇÕES GLP</v>
      </c>
      <c r="C42" s="13">
        <f t="shared" si="0"/>
        <v>1.813054907410367E-3</v>
      </c>
      <c r="D42" s="31">
        <f>'PLANILHA ORÇAMENTARIA'!H435</f>
        <v>16908.490000000002</v>
      </c>
      <c r="E42" s="133"/>
      <c r="F42" s="38"/>
    </row>
    <row r="43" spans="1:6">
      <c r="A43" s="3" t="str">
        <f>'PLANILHA ORÇAMENTARIA'!A436</f>
        <v>33.0</v>
      </c>
      <c r="B43" s="4" t="str">
        <f>'PLANILHA ORÇAMENTARIA'!C436</f>
        <v>INSTALAÇÕES GÁS MEDICINAL</v>
      </c>
      <c r="C43" s="13">
        <f t="shared" si="0"/>
        <v>9.79645716884259E-2</v>
      </c>
      <c r="D43" s="31">
        <f>'PLANILHA ORÇAMENTARIA'!H492</f>
        <v>913614.35</v>
      </c>
      <c r="E43" s="133"/>
      <c r="F43" s="38"/>
    </row>
    <row r="44" spans="1:6">
      <c r="A44" s="3" t="str">
        <f>'PLANILHA ORÇAMENTARIA'!A495</f>
        <v>34.0</v>
      </c>
      <c r="B44" s="4" t="str">
        <f>'PLANILHA ORÇAMENTARIA'!C495</f>
        <v>EQUIPAMENTOS DE COMBATE E PREVENÇÃO A INCÊNDIO</v>
      </c>
      <c r="C44" s="13">
        <f t="shared" si="0"/>
        <v>5.3126148409746591E-3</v>
      </c>
      <c r="D44" s="31">
        <f>'PLANILHA ORÇAMENTARIA'!H507</f>
        <v>49545.27</v>
      </c>
      <c r="E44" s="133"/>
      <c r="F44" s="38"/>
    </row>
    <row r="45" spans="1:6">
      <c r="A45" s="3" t="str">
        <f>'PLANILHA ORÇAMENTARIA'!A508</f>
        <v>35.0</v>
      </c>
      <c r="B45" s="4" t="str">
        <f>'PLANILHA ORÇAMENTARIA'!C508</f>
        <v>HIDRANTES</v>
      </c>
      <c r="C45" s="13">
        <f t="shared" si="0"/>
        <v>5.8984114748415351E-3</v>
      </c>
      <c r="D45" s="31">
        <f>'PLANILHA ORÇAMENTARIA'!H521</f>
        <v>55008.39</v>
      </c>
      <c r="E45" s="133"/>
      <c r="F45" s="38"/>
    </row>
    <row r="46" spans="1:6" ht="13.5" thickBot="1">
      <c r="A46" s="3" t="str">
        <f>'PLANILHA ORÇAMENTARIA'!A522</f>
        <v>36.0</v>
      </c>
      <c r="B46" s="4" t="str">
        <f>'PLANILHA ORÇAMENTARIA'!C522</f>
        <v>SINALIZAÇÃO DE ALERTA</v>
      </c>
      <c r="C46" s="13">
        <f t="shared" si="0"/>
        <v>3.4706535473677915E-4</v>
      </c>
      <c r="D46" s="31">
        <f>'PLANILHA ORÇAMENTARIA'!H527</f>
        <v>3236.7200000000003</v>
      </c>
      <c r="E46" s="133"/>
      <c r="F46" s="38"/>
    </row>
    <row r="47" spans="1:6" ht="13.5" thickTop="1">
      <c r="A47" s="27"/>
      <c r="B47" s="28" t="s">
        <v>18</v>
      </c>
      <c r="C47" s="29">
        <f>SUM(C10:C46)</f>
        <v>0.99999999999999989</v>
      </c>
      <c r="D47" s="32">
        <f>SUM(D10:D46)</f>
        <v>9325966.870000001</v>
      </c>
      <c r="E47" s="132"/>
      <c r="F47" s="38"/>
    </row>
    <row r="48" spans="1:6">
      <c r="A48" s="283" t="str">
        <f>'PLANILHA ORÇAMENTARIA'!A530:H530</f>
        <v>Nove milhões, trezentos e vinte e cinco mil, novecentos e sessenta e seis reais e oitenta e sete centavos.</v>
      </c>
      <c r="B48" s="283"/>
      <c r="C48" s="283"/>
      <c r="D48" s="283"/>
      <c r="E48" s="132"/>
      <c r="F48" s="38"/>
    </row>
    <row r="49" spans="1:5">
      <c r="A49" s="39"/>
      <c r="B49" s="7"/>
      <c r="C49" s="7"/>
      <c r="D49" s="8"/>
    </row>
    <row r="50" spans="1:5">
      <c r="A50" s="39"/>
      <c r="B50" s="7"/>
      <c r="C50" s="7"/>
      <c r="D50" s="8"/>
    </row>
    <row r="51" spans="1:5">
      <c r="A51" s="39"/>
      <c r="B51" s="7"/>
      <c r="C51" s="7"/>
      <c r="D51" s="8"/>
    </row>
    <row r="52" spans="1:5">
      <c r="A52" s="39"/>
      <c r="B52" s="7"/>
      <c r="C52" s="7"/>
      <c r="D52" s="8"/>
    </row>
    <row r="54" spans="1:5">
      <c r="A54" s="4"/>
      <c r="D54" s="4"/>
    </row>
    <row r="55" spans="1:5">
      <c r="A55" s="4"/>
      <c r="D55" s="4"/>
      <c r="E55" s="4"/>
    </row>
    <row r="64" spans="1:5">
      <c r="A64" s="4"/>
      <c r="D64" s="4"/>
      <c r="E64" s="4"/>
    </row>
    <row r="65" s="4" customFormat="1"/>
    <row r="80" s="4" customFormat="1"/>
    <row r="81" s="4" customFormat="1"/>
    <row r="100" spans="1:5">
      <c r="A100" s="4"/>
      <c r="C100" s="47"/>
      <c r="D100" s="47"/>
      <c r="E100" s="4"/>
    </row>
    <row r="101" spans="1:5">
      <c r="A101" s="4"/>
      <c r="C101" s="47"/>
      <c r="D101" s="47"/>
      <c r="E101" s="4"/>
    </row>
    <row r="102" spans="1:5">
      <c r="A102" s="4"/>
      <c r="C102" s="47"/>
      <c r="D102" s="47"/>
      <c r="E102" s="4"/>
    </row>
    <row r="103" spans="1:5">
      <c r="A103" s="4"/>
      <c r="C103" s="47"/>
      <c r="D103" s="48"/>
      <c r="E103" s="4"/>
    </row>
    <row r="104" spans="1:5">
      <c r="A104" s="4"/>
      <c r="C104" s="47"/>
      <c r="D104" s="48"/>
      <c r="E104" s="4"/>
    </row>
    <row r="105" spans="1:5">
      <c r="A105" s="4"/>
      <c r="C105" s="47"/>
      <c r="D105" s="48"/>
      <c r="E105" s="4"/>
    </row>
    <row r="106" spans="1:5">
      <c r="A106" s="4"/>
      <c r="C106" s="47"/>
      <c r="D106" s="48"/>
      <c r="E106" s="4"/>
    </row>
    <row r="107" spans="1:5">
      <c r="A107" s="4"/>
      <c r="C107" s="47"/>
      <c r="D107" s="48"/>
      <c r="E107" s="4"/>
    </row>
    <row r="108" spans="1:5">
      <c r="A108" s="4"/>
      <c r="C108" s="47"/>
      <c r="D108" s="48"/>
      <c r="E108" s="4"/>
    </row>
    <row r="109" spans="1:5">
      <c r="A109" s="4"/>
      <c r="C109" s="47"/>
      <c r="D109" s="48"/>
      <c r="E109" s="4"/>
    </row>
    <row r="110" spans="1:5">
      <c r="A110" s="4"/>
      <c r="C110" s="47"/>
      <c r="D110" s="48"/>
      <c r="E110" s="4"/>
    </row>
  </sheetData>
  <mergeCells count="3">
    <mergeCell ref="B1:D1"/>
    <mergeCell ref="A8:D8"/>
    <mergeCell ref="A48:D48"/>
  </mergeCells>
  <conditionalFormatting sqref="A8:D10 A12:D15 A17:D17 A20:D20 A25:D35 A40:D48 A37:D38">
    <cfRule type="expression" dxfId="114" priority="21">
      <formula>EVEN(ROW())=ROW()</formula>
    </cfRule>
  </conditionalFormatting>
  <conditionalFormatting sqref="A11:D11">
    <cfRule type="expression" dxfId="113" priority="19">
      <formula>EVEN(ROW())=ROW()</formula>
    </cfRule>
  </conditionalFormatting>
  <conditionalFormatting sqref="A16:D16 A19:D19">
    <cfRule type="expression" dxfId="112" priority="17">
      <formula>EVEN(ROW())=ROW()</formula>
    </cfRule>
  </conditionalFormatting>
  <conditionalFormatting sqref="A39:D39">
    <cfRule type="expression" dxfId="111" priority="10">
      <formula>EVEN(ROW())=ROW()</formula>
    </cfRule>
  </conditionalFormatting>
  <conditionalFormatting sqref="A22:D22">
    <cfRule type="expression" dxfId="110" priority="7">
      <formula>EVEN(ROW())=ROW()</formula>
    </cfRule>
  </conditionalFormatting>
  <conditionalFormatting sqref="A18:D18">
    <cfRule type="expression" dxfId="109" priority="9">
      <formula>EVEN(ROW())=ROW()</formula>
    </cfRule>
  </conditionalFormatting>
  <conditionalFormatting sqref="A21:D21 A23:D23">
    <cfRule type="expression" dxfId="108" priority="8">
      <formula>EVEN(ROW())=ROW()</formula>
    </cfRule>
  </conditionalFormatting>
  <conditionalFormatting sqref="A24:D24">
    <cfRule type="expression" dxfId="107" priority="6">
      <formula>EVEN(ROW())=ROW()</formula>
    </cfRule>
  </conditionalFormatting>
  <conditionalFormatting sqref="A36:D36">
    <cfRule type="expression" dxfId="106" priority="1">
      <formula>EVEN(ROW())=ROW()</formula>
    </cfRule>
  </conditionalFormatting>
  <pageMargins left="0.511811024" right="0.511811024" top="0.890625" bottom="0.92031249999999998" header="0.31496062000000002" footer="0.31496062000000002"/>
  <pageSetup paperSize="9" scale="90" orientation="portrait" r:id="rId1"/>
  <headerFooter>
    <oddFooter>&amp;RPLANILHA RESUMO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8" tint="0.59999389629810485"/>
  </sheetPr>
  <dimension ref="A1:I533"/>
  <sheetViews>
    <sheetView showGridLines="0" showWhiteSpace="0" zoomScale="85" zoomScaleNormal="85" zoomScalePageLayoutView="85" workbookViewId="0">
      <selection activeCell="B2" sqref="B2"/>
    </sheetView>
  </sheetViews>
  <sheetFormatPr defaultColWidth="9.140625" defaultRowHeight="15.75" outlineLevelRow="2"/>
  <cols>
    <col min="1" max="1" width="11.85546875" style="158" bestFit="1" customWidth="1"/>
    <col min="2" max="2" width="16.42578125" style="158" customWidth="1"/>
    <col min="3" max="3" width="68.28515625" style="190" customWidth="1"/>
    <col min="4" max="4" width="9.85546875" style="158" bestFit="1" customWidth="1"/>
    <col min="5" max="5" width="12.42578125" style="194" bestFit="1" customWidth="1"/>
    <col min="6" max="6" width="14.5703125" style="195" customWidth="1"/>
    <col min="7" max="7" width="14.5703125" style="196" customWidth="1"/>
    <col min="8" max="8" width="19.85546875" style="197" bestFit="1" customWidth="1"/>
    <col min="9" max="9" width="57" style="35" customWidth="1"/>
    <col min="10" max="10" width="11.42578125" style="35" bestFit="1" customWidth="1"/>
    <col min="11" max="11" width="13.5703125" style="35" bestFit="1" customWidth="1"/>
    <col min="12" max="16384" width="9.140625" style="35"/>
  </cols>
  <sheetData>
    <row r="1" spans="1:9" s="1" customFormat="1" ht="15">
      <c r="A1" s="135" t="s">
        <v>32</v>
      </c>
      <c r="B1" s="287" t="s">
        <v>5348</v>
      </c>
      <c r="C1" s="287"/>
      <c r="D1" s="287"/>
      <c r="E1" s="287"/>
      <c r="F1" s="287"/>
      <c r="G1" s="287"/>
      <c r="H1" s="287"/>
      <c r="I1" s="106"/>
    </row>
    <row r="2" spans="1:9">
      <c r="A2" s="136" t="s">
        <v>31</v>
      </c>
      <c r="B2" s="137" t="s">
        <v>5345</v>
      </c>
      <c r="C2" s="138"/>
      <c r="D2" s="139" t="s">
        <v>10</v>
      </c>
      <c r="E2" s="140">
        <f>BDI!C22</f>
        <v>0.26069999999999999</v>
      </c>
      <c r="F2" s="141"/>
      <c r="G2" s="142" t="s">
        <v>21</v>
      </c>
      <c r="H2" s="143" t="s">
        <v>5346</v>
      </c>
      <c r="I2" s="37"/>
    </row>
    <row r="3" spans="1:9">
      <c r="A3" s="136" t="s">
        <v>33</v>
      </c>
      <c r="B3" s="137" t="s">
        <v>5347</v>
      </c>
      <c r="C3" s="138"/>
      <c r="D3" s="139"/>
      <c r="E3" s="140"/>
      <c r="F3" s="141"/>
      <c r="G3" s="142"/>
      <c r="H3" s="144"/>
      <c r="I3" s="37"/>
    </row>
    <row r="4" spans="1:9">
      <c r="A4" s="288"/>
      <c r="B4" s="288"/>
      <c r="C4" s="288"/>
      <c r="D4" s="288"/>
      <c r="E4" s="288"/>
      <c r="F4" s="288"/>
      <c r="G4" s="288"/>
      <c r="H4" s="288"/>
      <c r="I4" s="59"/>
    </row>
    <row r="5" spans="1:9">
      <c r="A5" s="288" t="s">
        <v>12</v>
      </c>
      <c r="B5" s="288"/>
      <c r="C5" s="288"/>
      <c r="D5" s="288"/>
      <c r="E5" s="288"/>
      <c r="F5" s="288"/>
      <c r="G5" s="288"/>
      <c r="H5" s="288"/>
      <c r="I5" s="59"/>
    </row>
    <row r="6" spans="1:9" s="36" customFormat="1">
      <c r="A6" s="145" t="s">
        <v>0</v>
      </c>
      <c r="B6" s="145" t="s">
        <v>4</v>
      </c>
      <c r="C6" s="145" t="s">
        <v>1</v>
      </c>
      <c r="D6" s="145" t="s">
        <v>5</v>
      </c>
      <c r="E6" s="146" t="s">
        <v>6</v>
      </c>
      <c r="F6" s="146" t="s">
        <v>23</v>
      </c>
      <c r="G6" s="147" t="s">
        <v>7</v>
      </c>
      <c r="H6" s="146" t="s">
        <v>8</v>
      </c>
      <c r="I6" s="52"/>
    </row>
    <row r="7" spans="1:9" s="36" customFormat="1">
      <c r="A7" s="286"/>
      <c r="B7" s="286"/>
      <c r="C7" s="286"/>
      <c r="D7" s="286"/>
      <c r="E7" s="286"/>
      <c r="F7" s="286"/>
      <c r="G7" s="286"/>
      <c r="H7" s="286"/>
      <c r="I7" s="52"/>
    </row>
    <row r="8" spans="1:9" s="36" customFormat="1" outlineLevel="1">
      <c r="A8" s="148" t="s">
        <v>96</v>
      </c>
      <c r="B8" s="148"/>
      <c r="C8" s="149" t="s">
        <v>25</v>
      </c>
      <c r="D8" s="148"/>
      <c r="E8" s="150"/>
      <c r="F8" s="151"/>
      <c r="G8" s="152"/>
      <c r="H8" s="153"/>
      <c r="I8" s="52"/>
    </row>
    <row r="9" spans="1:9" s="52" customFormat="1" ht="31.5" outlineLevel="2">
      <c r="A9" s="154" t="s">
        <v>182</v>
      </c>
      <c r="B9" s="154" t="s">
        <v>231</v>
      </c>
      <c r="C9" s="155" t="s">
        <v>232</v>
      </c>
      <c r="D9" s="154" t="s">
        <v>187</v>
      </c>
      <c r="E9" s="150">
        <v>10</v>
      </c>
      <c r="F9" s="156">
        <v>14283.7</v>
      </c>
      <c r="G9" s="157">
        <f t="shared" ref="G9:G14" si="0">TRUNC(F9*(1+$E$2),2)</f>
        <v>18007.46</v>
      </c>
      <c r="H9" s="156">
        <f t="shared" ref="H9:H14" si="1">TRUNC((G9*E9),2)</f>
        <v>180074.6</v>
      </c>
    </row>
    <row r="10" spans="1:9" s="52" customFormat="1" outlineLevel="2">
      <c r="A10" s="154" t="s">
        <v>186</v>
      </c>
      <c r="B10" s="154" t="s">
        <v>233</v>
      </c>
      <c r="C10" s="155" t="s">
        <v>234</v>
      </c>
      <c r="D10" s="154" t="s">
        <v>187</v>
      </c>
      <c r="E10" s="150">
        <v>3</v>
      </c>
      <c r="F10" s="156">
        <v>13795.11</v>
      </c>
      <c r="G10" s="157">
        <f t="shared" si="0"/>
        <v>17391.490000000002</v>
      </c>
      <c r="H10" s="156">
        <f t="shared" si="1"/>
        <v>52174.47</v>
      </c>
    </row>
    <row r="11" spans="1:9" s="52" customFormat="1" outlineLevel="2">
      <c r="A11" s="154" t="s">
        <v>241</v>
      </c>
      <c r="B11" s="154" t="s">
        <v>235</v>
      </c>
      <c r="C11" s="155" t="s">
        <v>236</v>
      </c>
      <c r="D11" s="154" t="s">
        <v>187</v>
      </c>
      <c r="E11" s="150">
        <v>10</v>
      </c>
      <c r="F11" s="156">
        <v>5372.9</v>
      </c>
      <c r="G11" s="157">
        <f t="shared" si="0"/>
        <v>6773.61</v>
      </c>
      <c r="H11" s="156">
        <f t="shared" si="1"/>
        <v>67736.100000000006</v>
      </c>
    </row>
    <row r="12" spans="1:9" s="52" customFormat="1" ht="31.5" outlineLevel="2">
      <c r="A12" s="154" t="s">
        <v>242</v>
      </c>
      <c r="B12" s="154" t="s">
        <v>237</v>
      </c>
      <c r="C12" s="155" t="s">
        <v>238</v>
      </c>
      <c r="D12" s="154" t="s">
        <v>187</v>
      </c>
      <c r="E12" s="150">
        <v>10</v>
      </c>
      <c r="F12" s="156">
        <v>3671.61</v>
      </c>
      <c r="G12" s="157">
        <f t="shared" si="0"/>
        <v>4628.79</v>
      </c>
      <c r="H12" s="156">
        <f t="shared" si="1"/>
        <v>46287.9</v>
      </c>
    </row>
    <row r="13" spans="1:9" s="52" customFormat="1" ht="31.5" outlineLevel="2">
      <c r="A13" s="154" t="s">
        <v>243</v>
      </c>
      <c r="B13" s="154" t="s">
        <v>237</v>
      </c>
      <c r="C13" s="155" t="s">
        <v>238</v>
      </c>
      <c r="D13" s="154" t="s">
        <v>187</v>
      </c>
      <c r="E13" s="150">
        <v>10</v>
      </c>
      <c r="F13" s="156">
        <v>3671.61</v>
      </c>
      <c r="G13" s="157">
        <f t="shared" ref="G13" si="2">TRUNC(F13*(1+$E$2),2)</f>
        <v>4628.79</v>
      </c>
      <c r="H13" s="156">
        <f t="shared" ref="H13" si="3">TRUNC((G13*E13),2)</f>
        <v>46287.9</v>
      </c>
    </row>
    <row r="14" spans="1:9" s="52" customFormat="1" outlineLevel="2">
      <c r="A14" s="154" t="s">
        <v>244</v>
      </c>
      <c r="B14" s="154" t="s">
        <v>239</v>
      </c>
      <c r="C14" s="155" t="s">
        <v>240</v>
      </c>
      <c r="D14" s="154" t="s">
        <v>187</v>
      </c>
      <c r="E14" s="150">
        <v>10</v>
      </c>
      <c r="F14" s="156">
        <v>2735.73</v>
      </c>
      <c r="G14" s="157">
        <f t="shared" si="0"/>
        <v>3448.93</v>
      </c>
      <c r="H14" s="156">
        <f t="shared" si="1"/>
        <v>34489.300000000003</v>
      </c>
    </row>
    <row r="15" spans="1:9" s="36" customFormat="1" outlineLevel="1">
      <c r="A15" s="160"/>
      <c r="B15" s="160"/>
      <c r="C15" s="161" t="s">
        <v>9</v>
      </c>
      <c r="D15" s="160"/>
      <c r="E15" s="162"/>
      <c r="F15" s="163"/>
      <c r="G15" s="164"/>
      <c r="H15" s="165">
        <f>SUM(H9:H14)</f>
        <v>427050.27000000008</v>
      </c>
      <c r="I15" s="52"/>
    </row>
    <row r="16" spans="1:9" s="36" customFormat="1">
      <c r="A16" s="286"/>
      <c r="B16" s="286"/>
      <c r="C16" s="286"/>
      <c r="D16" s="286"/>
      <c r="E16" s="286"/>
      <c r="F16" s="286"/>
      <c r="G16" s="286"/>
      <c r="H16" s="286"/>
      <c r="I16" s="52"/>
    </row>
    <row r="17" spans="1:8" outlineLevel="1">
      <c r="A17" s="148" t="s">
        <v>97</v>
      </c>
      <c r="B17" s="148"/>
      <c r="C17" s="149" t="s">
        <v>188</v>
      </c>
      <c r="D17" s="148"/>
      <c r="E17" s="150"/>
      <c r="F17" s="151"/>
      <c r="G17" s="152"/>
      <c r="H17" s="153"/>
    </row>
    <row r="18" spans="1:8" outlineLevel="1">
      <c r="A18" s="148" t="s">
        <v>245</v>
      </c>
      <c r="B18" s="148"/>
      <c r="C18" s="149" t="s">
        <v>246</v>
      </c>
      <c r="D18" s="148"/>
      <c r="E18" s="150"/>
      <c r="F18" s="151"/>
      <c r="G18" s="152"/>
      <c r="H18" s="153"/>
    </row>
    <row r="19" spans="1:8" s="52" customFormat="1" outlineLevel="2">
      <c r="A19" s="154" t="s">
        <v>248</v>
      </c>
      <c r="B19" s="154" t="s">
        <v>247</v>
      </c>
      <c r="C19" s="155" t="s">
        <v>183</v>
      </c>
      <c r="D19" s="154" t="s">
        <v>27</v>
      </c>
      <c r="E19" s="150">
        <v>13.22</v>
      </c>
      <c r="F19" s="156">
        <v>321.61</v>
      </c>
      <c r="G19" s="157">
        <f t="shared" ref="G19:G21" si="4">TRUNC(F19*(1+$E$2),2)</f>
        <v>405.45</v>
      </c>
      <c r="H19" s="156">
        <f t="shared" ref="H19:H21" si="5">TRUNC((G19*E19),2)</f>
        <v>5360.04</v>
      </c>
    </row>
    <row r="20" spans="1:8" s="52" customFormat="1" outlineLevel="2">
      <c r="A20" s="154" t="s">
        <v>249</v>
      </c>
      <c r="B20" s="154" t="s">
        <v>189</v>
      </c>
      <c r="C20" s="155" t="s">
        <v>190</v>
      </c>
      <c r="D20" s="154" t="s">
        <v>27</v>
      </c>
      <c r="E20" s="150">
        <v>110</v>
      </c>
      <c r="F20" s="156">
        <v>97.15</v>
      </c>
      <c r="G20" s="157">
        <f t="shared" si="4"/>
        <v>122.47</v>
      </c>
      <c r="H20" s="156">
        <f t="shared" si="5"/>
        <v>13471.7</v>
      </c>
    </row>
    <row r="21" spans="1:8" s="52" customFormat="1" ht="47.25" outlineLevel="2">
      <c r="A21" s="154" t="s">
        <v>250</v>
      </c>
      <c r="B21" s="154" t="s">
        <v>184</v>
      </c>
      <c r="C21" s="155" t="s">
        <v>185</v>
      </c>
      <c r="D21" s="154" t="s">
        <v>26</v>
      </c>
      <c r="E21" s="150">
        <v>410.13</v>
      </c>
      <c r="F21" s="156">
        <v>44.93</v>
      </c>
      <c r="G21" s="157">
        <f t="shared" si="4"/>
        <v>56.64</v>
      </c>
      <c r="H21" s="156">
        <f t="shared" si="5"/>
        <v>23229.759999999998</v>
      </c>
    </row>
    <row r="22" spans="1:8" outlineLevel="1">
      <c r="A22" s="179"/>
      <c r="B22" s="160"/>
      <c r="C22" s="161" t="s">
        <v>9</v>
      </c>
      <c r="D22" s="160"/>
      <c r="E22" s="162"/>
      <c r="F22" s="163"/>
      <c r="G22" s="164"/>
      <c r="H22" s="165">
        <f>SUM(H19:H21)</f>
        <v>42061.5</v>
      </c>
    </row>
    <row r="23" spans="1:8" outlineLevel="1">
      <c r="A23" s="148" t="s">
        <v>252</v>
      </c>
      <c r="B23" s="148"/>
      <c r="C23" s="149" t="s">
        <v>251</v>
      </c>
      <c r="D23" s="148"/>
      <c r="E23" s="150"/>
      <c r="F23" s="151"/>
      <c r="G23" s="152"/>
      <c r="H23" s="153"/>
    </row>
    <row r="24" spans="1:8" s="52" customFormat="1" ht="31.5" outlineLevel="2">
      <c r="A24" s="154" t="s">
        <v>288</v>
      </c>
      <c r="B24" s="154" t="s">
        <v>253</v>
      </c>
      <c r="C24" s="155" t="s">
        <v>254</v>
      </c>
      <c r="D24" s="154" t="s">
        <v>201</v>
      </c>
      <c r="E24" s="150">
        <v>177.87</v>
      </c>
      <c r="F24" s="156">
        <v>23.86</v>
      </c>
      <c r="G24" s="157">
        <f t="shared" ref="G24:G35" si="6">TRUNC(F24*(1+$E$2),2)</f>
        <v>30.08</v>
      </c>
      <c r="H24" s="156">
        <f t="shared" ref="H24:H35" si="7">TRUNC((G24*E24),2)</f>
        <v>5350.32</v>
      </c>
    </row>
    <row r="25" spans="1:8" s="52" customFormat="1" ht="47.25" outlineLevel="2">
      <c r="A25" s="154" t="s">
        <v>255</v>
      </c>
      <c r="B25" s="154" t="s">
        <v>256</v>
      </c>
      <c r="C25" s="155" t="s">
        <v>257</v>
      </c>
      <c r="D25" s="154" t="s">
        <v>27</v>
      </c>
      <c r="E25" s="150">
        <v>3304.74</v>
      </c>
      <c r="F25" s="156">
        <v>8.27</v>
      </c>
      <c r="G25" s="157">
        <f t="shared" si="6"/>
        <v>10.42</v>
      </c>
      <c r="H25" s="156">
        <f t="shared" si="7"/>
        <v>34435.39</v>
      </c>
    </row>
    <row r="26" spans="1:8" s="52" customFormat="1" ht="31.5" outlineLevel="2">
      <c r="A26" s="154" t="s">
        <v>258</v>
      </c>
      <c r="B26" s="154" t="s">
        <v>259</v>
      </c>
      <c r="C26" s="155" t="s">
        <v>260</v>
      </c>
      <c r="D26" s="154" t="s">
        <v>27</v>
      </c>
      <c r="E26" s="150">
        <v>1943.2</v>
      </c>
      <c r="F26" s="156">
        <v>2.4500000000000002</v>
      </c>
      <c r="G26" s="157">
        <f t="shared" si="6"/>
        <v>3.08</v>
      </c>
      <c r="H26" s="156">
        <f t="shared" si="7"/>
        <v>5985.05</v>
      </c>
    </row>
    <row r="27" spans="1:8" s="52" customFormat="1" ht="31.5" outlineLevel="2">
      <c r="A27" s="154" t="s">
        <v>261</v>
      </c>
      <c r="B27" s="154" t="s">
        <v>262</v>
      </c>
      <c r="C27" s="155" t="s">
        <v>263</v>
      </c>
      <c r="D27" s="154" t="s">
        <v>27</v>
      </c>
      <c r="E27" s="150">
        <v>19.649999999999999</v>
      </c>
      <c r="F27" s="156">
        <v>37.409999999999997</v>
      </c>
      <c r="G27" s="157">
        <f t="shared" si="6"/>
        <v>47.16</v>
      </c>
      <c r="H27" s="156">
        <f t="shared" si="7"/>
        <v>926.69</v>
      </c>
    </row>
    <row r="28" spans="1:8" s="52" customFormat="1" ht="31.5" outlineLevel="2">
      <c r="A28" s="154" t="s">
        <v>264</v>
      </c>
      <c r="B28" s="154" t="s">
        <v>265</v>
      </c>
      <c r="C28" s="155" t="s">
        <v>266</v>
      </c>
      <c r="D28" s="154" t="s">
        <v>191</v>
      </c>
      <c r="E28" s="150">
        <v>107.19</v>
      </c>
      <c r="F28" s="156">
        <v>39.479999999999997</v>
      </c>
      <c r="G28" s="157">
        <f t="shared" si="6"/>
        <v>49.77</v>
      </c>
      <c r="H28" s="156">
        <f t="shared" si="7"/>
        <v>5334.84</v>
      </c>
    </row>
    <row r="29" spans="1:8" s="52" customFormat="1" ht="31.5" outlineLevel="2">
      <c r="A29" s="154" t="s">
        <v>267</v>
      </c>
      <c r="B29" s="154" t="s">
        <v>268</v>
      </c>
      <c r="C29" s="155" t="s">
        <v>269</v>
      </c>
      <c r="D29" s="154" t="s">
        <v>27</v>
      </c>
      <c r="E29" s="150">
        <v>402.15</v>
      </c>
      <c r="F29" s="156">
        <v>6.39</v>
      </c>
      <c r="G29" s="157">
        <f t="shared" si="6"/>
        <v>8.0500000000000007</v>
      </c>
      <c r="H29" s="156">
        <f t="shared" si="7"/>
        <v>3237.3</v>
      </c>
    </row>
    <row r="30" spans="1:8" s="52" customFormat="1" ht="31.5" outlineLevel="2">
      <c r="A30" s="154" t="s">
        <v>270</v>
      </c>
      <c r="B30" s="154" t="s">
        <v>271</v>
      </c>
      <c r="C30" s="155" t="s">
        <v>272</v>
      </c>
      <c r="D30" s="154" t="s">
        <v>27</v>
      </c>
      <c r="E30" s="150">
        <v>102.3</v>
      </c>
      <c r="F30" s="156">
        <v>23.93</v>
      </c>
      <c r="G30" s="157">
        <f t="shared" si="6"/>
        <v>30.16</v>
      </c>
      <c r="H30" s="156">
        <f t="shared" si="7"/>
        <v>3085.36</v>
      </c>
    </row>
    <row r="31" spans="1:8" s="52" customFormat="1" ht="31.5" outlineLevel="2">
      <c r="A31" s="154" t="s">
        <v>273</v>
      </c>
      <c r="B31" s="154" t="s">
        <v>274</v>
      </c>
      <c r="C31" s="155" t="s">
        <v>275</v>
      </c>
      <c r="D31" s="154" t="s">
        <v>191</v>
      </c>
      <c r="E31" s="150">
        <v>3</v>
      </c>
      <c r="F31" s="156">
        <v>84.67</v>
      </c>
      <c r="G31" s="157">
        <f t="shared" si="6"/>
        <v>106.74</v>
      </c>
      <c r="H31" s="156">
        <f t="shared" si="7"/>
        <v>320.22000000000003</v>
      </c>
    </row>
    <row r="32" spans="1:8" s="52" customFormat="1" ht="31.5" outlineLevel="2">
      <c r="A32" s="154" t="s">
        <v>276</v>
      </c>
      <c r="B32" s="154" t="s">
        <v>277</v>
      </c>
      <c r="C32" s="155" t="s">
        <v>278</v>
      </c>
      <c r="D32" s="154" t="s">
        <v>27</v>
      </c>
      <c r="E32" s="150">
        <v>444.91</v>
      </c>
      <c r="F32" s="156">
        <v>1.1100000000000001</v>
      </c>
      <c r="G32" s="157">
        <f t="shared" si="6"/>
        <v>1.39</v>
      </c>
      <c r="H32" s="156">
        <f t="shared" si="7"/>
        <v>618.41999999999996</v>
      </c>
    </row>
    <row r="33" spans="1:9" s="52" customFormat="1" ht="31.5" outlineLevel="2">
      <c r="A33" s="154" t="s">
        <v>279</v>
      </c>
      <c r="B33" s="158" t="s">
        <v>280</v>
      </c>
      <c r="C33" s="159" t="s">
        <v>281</v>
      </c>
      <c r="D33" s="158" t="s">
        <v>191</v>
      </c>
      <c r="E33" s="150">
        <v>12.01</v>
      </c>
      <c r="F33" s="156">
        <v>195.12</v>
      </c>
      <c r="G33" s="157">
        <f t="shared" si="6"/>
        <v>245.98</v>
      </c>
      <c r="H33" s="156">
        <f t="shared" si="7"/>
        <v>2954.21</v>
      </c>
    </row>
    <row r="34" spans="1:9" s="52" customFormat="1" ht="63" outlineLevel="2">
      <c r="A34" s="154" t="s">
        <v>282</v>
      </c>
      <c r="B34" s="158" t="s">
        <v>283</v>
      </c>
      <c r="C34" s="159" t="s">
        <v>284</v>
      </c>
      <c r="D34" s="158" t="s">
        <v>191</v>
      </c>
      <c r="E34" s="150">
        <v>420.93</v>
      </c>
      <c r="F34" s="156">
        <v>6.46</v>
      </c>
      <c r="G34" s="157">
        <f t="shared" si="6"/>
        <v>8.14</v>
      </c>
      <c r="H34" s="156">
        <f t="shared" si="7"/>
        <v>3426.37</v>
      </c>
    </row>
    <row r="35" spans="1:9" s="52" customFormat="1" ht="47.25" outlineLevel="2">
      <c r="A35" s="154" t="s">
        <v>285</v>
      </c>
      <c r="B35" s="158" t="s">
        <v>286</v>
      </c>
      <c r="C35" s="159" t="s">
        <v>287</v>
      </c>
      <c r="D35" s="158" t="s">
        <v>192</v>
      </c>
      <c r="E35" s="150">
        <v>4209.3500000000004</v>
      </c>
      <c r="F35" s="156">
        <v>1.66</v>
      </c>
      <c r="G35" s="157">
        <f t="shared" si="6"/>
        <v>2.09</v>
      </c>
      <c r="H35" s="156">
        <f t="shared" si="7"/>
        <v>8797.5400000000009</v>
      </c>
    </row>
    <row r="36" spans="1:9" outlineLevel="1">
      <c r="A36" s="160"/>
      <c r="B36" s="160"/>
      <c r="C36" s="161" t="s">
        <v>9</v>
      </c>
      <c r="D36" s="160"/>
      <c r="E36" s="162"/>
      <c r="F36" s="163"/>
      <c r="G36" s="164"/>
      <c r="H36" s="165">
        <f>SUM(H24:H35)</f>
        <v>74471.710000000021</v>
      </c>
    </row>
    <row r="37" spans="1:9" outlineLevel="1">
      <c r="A37" s="160"/>
      <c r="B37" s="160"/>
      <c r="C37" s="161" t="s">
        <v>289</v>
      </c>
      <c r="D37" s="160"/>
      <c r="E37" s="162"/>
      <c r="F37" s="163"/>
      <c r="G37" s="164"/>
      <c r="H37" s="165">
        <f>H22+H36</f>
        <v>116533.21000000002</v>
      </c>
    </row>
    <row r="38" spans="1:9" s="36" customFormat="1">
      <c r="A38" s="286" t="s">
        <v>209</v>
      </c>
      <c r="B38" s="286"/>
      <c r="C38" s="286"/>
      <c r="D38" s="286"/>
      <c r="E38" s="286"/>
      <c r="F38" s="286"/>
      <c r="G38" s="286"/>
      <c r="H38" s="286"/>
      <c r="I38" s="52"/>
    </row>
    <row r="39" spans="1:9" outlineLevel="1">
      <c r="A39" s="166" t="s">
        <v>64</v>
      </c>
      <c r="B39" s="148"/>
      <c r="C39" s="149" t="s">
        <v>218</v>
      </c>
      <c r="D39" s="149"/>
      <c r="E39" s="167"/>
      <c r="F39" s="149"/>
      <c r="G39" s="168"/>
      <c r="H39" s="149"/>
    </row>
    <row r="40" spans="1:9" s="52" customFormat="1" ht="47.25" outlineLevel="2">
      <c r="A40" s="154" t="s">
        <v>193</v>
      </c>
      <c r="B40" s="154" t="s">
        <v>290</v>
      </c>
      <c r="C40" s="155" t="s">
        <v>291</v>
      </c>
      <c r="D40" s="154" t="s">
        <v>27</v>
      </c>
      <c r="E40" s="150">
        <v>1498.8</v>
      </c>
      <c r="F40" s="156">
        <v>73.239999999999995</v>
      </c>
      <c r="G40" s="157">
        <f t="shared" ref="G40:G44" si="8">TRUNC(F40*(1+$E$2),2)</f>
        <v>92.33</v>
      </c>
      <c r="H40" s="156">
        <f t="shared" ref="H40:H44" si="9">TRUNC((G40*E40),2)</f>
        <v>138384.20000000001</v>
      </c>
    </row>
    <row r="41" spans="1:9" s="52" customFormat="1" ht="63" outlineLevel="2">
      <c r="A41" s="154" t="s">
        <v>194</v>
      </c>
      <c r="B41" s="154" t="s">
        <v>292</v>
      </c>
      <c r="C41" s="155" t="s">
        <v>293</v>
      </c>
      <c r="D41" s="154" t="s">
        <v>27</v>
      </c>
      <c r="E41" s="150">
        <v>2997.6</v>
      </c>
      <c r="F41" s="156">
        <v>6.64</v>
      </c>
      <c r="G41" s="157">
        <f t="shared" si="8"/>
        <v>8.3699999999999992</v>
      </c>
      <c r="H41" s="156">
        <f t="shared" si="9"/>
        <v>25089.91</v>
      </c>
    </row>
    <row r="42" spans="1:9" s="52" customFormat="1" ht="31.5" outlineLevel="2">
      <c r="A42" s="154" t="s">
        <v>195</v>
      </c>
      <c r="B42" s="154" t="s">
        <v>219</v>
      </c>
      <c r="C42" s="155" t="s">
        <v>220</v>
      </c>
      <c r="D42" s="154" t="s">
        <v>26</v>
      </c>
      <c r="E42" s="150">
        <v>41.51</v>
      </c>
      <c r="F42" s="156">
        <v>13.98</v>
      </c>
      <c r="G42" s="157">
        <f t="shared" si="8"/>
        <v>17.62</v>
      </c>
      <c r="H42" s="156">
        <f t="shared" si="9"/>
        <v>731.4</v>
      </c>
    </row>
    <row r="43" spans="1:9" s="52" customFormat="1" ht="31.5" outlineLevel="2">
      <c r="A43" s="154" t="s">
        <v>200</v>
      </c>
      <c r="B43" s="154" t="s">
        <v>294</v>
      </c>
      <c r="C43" s="155" t="s">
        <v>295</v>
      </c>
      <c r="D43" s="154" t="s">
        <v>27</v>
      </c>
      <c r="E43" s="150">
        <v>463.73</v>
      </c>
      <c r="F43" s="156">
        <v>57.84</v>
      </c>
      <c r="G43" s="157">
        <f t="shared" si="8"/>
        <v>72.91</v>
      </c>
      <c r="H43" s="156">
        <f t="shared" si="9"/>
        <v>33810.550000000003</v>
      </c>
    </row>
    <row r="44" spans="1:9" s="52" customFormat="1" ht="47.25" outlineLevel="2">
      <c r="A44" s="154" t="s">
        <v>202</v>
      </c>
      <c r="B44" s="158" t="s">
        <v>296</v>
      </c>
      <c r="C44" s="159" t="s">
        <v>297</v>
      </c>
      <c r="D44" s="158" t="s">
        <v>27</v>
      </c>
      <c r="E44" s="150">
        <v>533.16</v>
      </c>
      <c r="F44" s="156">
        <v>152.30000000000001</v>
      </c>
      <c r="G44" s="157">
        <f t="shared" si="8"/>
        <v>192</v>
      </c>
      <c r="H44" s="156">
        <f t="shared" si="9"/>
        <v>102366.72</v>
      </c>
    </row>
    <row r="45" spans="1:9" outlineLevel="1">
      <c r="A45" s="160"/>
      <c r="B45" s="160"/>
      <c r="C45" s="161" t="s">
        <v>9</v>
      </c>
      <c r="D45" s="169"/>
      <c r="E45" s="170"/>
      <c r="F45" s="169"/>
      <c r="G45" s="171"/>
      <c r="H45" s="165">
        <f>SUM(H40:H44)</f>
        <v>300382.78000000003</v>
      </c>
    </row>
    <row r="46" spans="1:9" outlineLevel="1">
      <c r="A46" s="166" t="s">
        <v>65</v>
      </c>
      <c r="B46" s="166"/>
      <c r="C46" s="172" t="s">
        <v>298</v>
      </c>
      <c r="D46" s="166"/>
      <c r="E46" s="173"/>
      <c r="F46" s="174"/>
      <c r="G46" s="175"/>
      <c r="H46" s="176"/>
    </row>
    <row r="47" spans="1:9" ht="31.5" outlineLevel="1">
      <c r="A47" s="154" t="s">
        <v>210</v>
      </c>
      <c r="B47" s="154" t="s">
        <v>299</v>
      </c>
      <c r="C47" s="155" t="s">
        <v>300</v>
      </c>
      <c r="D47" s="154" t="s">
        <v>26</v>
      </c>
      <c r="E47" s="150">
        <v>26.5</v>
      </c>
      <c r="F47" s="156">
        <v>87.43</v>
      </c>
      <c r="G47" s="157">
        <f t="shared" ref="G47:G52" si="10">TRUNC(F47*(1+$E$2),2)</f>
        <v>110.22</v>
      </c>
      <c r="H47" s="156">
        <f t="shared" ref="H47:H52" si="11">TRUNC((G47*E47),2)</f>
        <v>2920.83</v>
      </c>
    </row>
    <row r="48" spans="1:9" s="52" customFormat="1" ht="31.5" outlineLevel="2">
      <c r="A48" s="154" t="s">
        <v>315</v>
      </c>
      <c r="B48" s="154" t="s">
        <v>301</v>
      </c>
      <c r="C48" s="155" t="s">
        <v>302</v>
      </c>
      <c r="D48" s="154" t="s">
        <v>26</v>
      </c>
      <c r="E48" s="150">
        <v>26.5</v>
      </c>
      <c r="F48" s="156">
        <v>80.91</v>
      </c>
      <c r="G48" s="157">
        <f t="shared" si="10"/>
        <v>102</v>
      </c>
      <c r="H48" s="156">
        <f t="shared" si="11"/>
        <v>2703</v>
      </c>
    </row>
    <row r="49" spans="1:8" s="52" customFormat="1" ht="31.5" outlineLevel="2">
      <c r="A49" s="154" t="s">
        <v>316</v>
      </c>
      <c r="B49" s="154" t="s">
        <v>303</v>
      </c>
      <c r="C49" s="155" t="s">
        <v>304</v>
      </c>
      <c r="D49" s="154" t="s">
        <v>26</v>
      </c>
      <c r="E49" s="150">
        <v>120.8</v>
      </c>
      <c r="F49" s="156">
        <v>75.489999999999995</v>
      </c>
      <c r="G49" s="157">
        <f t="shared" si="10"/>
        <v>95.17</v>
      </c>
      <c r="H49" s="156">
        <f t="shared" si="11"/>
        <v>11496.53</v>
      </c>
    </row>
    <row r="50" spans="1:8" s="52" customFormat="1" ht="31.5" outlineLevel="2">
      <c r="A50" s="154" t="s">
        <v>314</v>
      </c>
      <c r="B50" s="154" t="s">
        <v>305</v>
      </c>
      <c r="C50" s="155" t="s">
        <v>306</v>
      </c>
      <c r="D50" s="154" t="s">
        <v>26</v>
      </c>
      <c r="E50" s="150">
        <v>120.8</v>
      </c>
      <c r="F50" s="156">
        <v>72.31</v>
      </c>
      <c r="G50" s="157">
        <f t="shared" si="10"/>
        <v>91.16</v>
      </c>
      <c r="H50" s="156">
        <f t="shared" si="11"/>
        <v>11012.12</v>
      </c>
    </row>
    <row r="51" spans="1:8" s="52" customFormat="1" ht="31.5" outlineLevel="2">
      <c r="A51" s="154" t="s">
        <v>317</v>
      </c>
      <c r="B51" s="154" t="s">
        <v>307</v>
      </c>
      <c r="C51" s="155" t="s">
        <v>308</v>
      </c>
      <c r="D51" s="154" t="s">
        <v>26</v>
      </c>
      <c r="E51" s="150">
        <v>2.6</v>
      </c>
      <c r="F51" s="156">
        <v>88.62</v>
      </c>
      <c r="G51" s="157">
        <f t="shared" si="10"/>
        <v>111.72</v>
      </c>
      <c r="H51" s="156">
        <f t="shared" si="11"/>
        <v>290.47000000000003</v>
      </c>
    </row>
    <row r="52" spans="1:8" s="52" customFormat="1" ht="31.5" outlineLevel="2">
      <c r="A52" s="154" t="s">
        <v>211</v>
      </c>
      <c r="B52" s="154" t="s">
        <v>309</v>
      </c>
      <c r="C52" s="155" t="s">
        <v>310</v>
      </c>
      <c r="D52" s="154" t="s">
        <v>26</v>
      </c>
      <c r="E52" s="150">
        <v>385.7</v>
      </c>
      <c r="F52" s="156">
        <v>71.7</v>
      </c>
      <c r="G52" s="157">
        <f t="shared" si="10"/>
        <v>90.39</v>
      </c>
      <c r="H52" s="156">
        <f t="shared" si="11"/>
        <v>34863.42</v>
      </c>
    </row>
    <row r="53" spans="1:8" outlineLevel="2">
      <c r="A53" s="160"/>
      <c r="B53" s="160"/>
      <c r="C53" s="161" t="s">
        <v>9</v>
      </c>
      <c r="D53" s="160"/>
      <c r="E53" s="162"/>
      <c r="F53" s="163"/>
      <c r="G53" s="165"/>
      <c r="H53" s="165">
        <f>SUM(H47:H52)</f>
        <v>63286.37</v>
      </c>
    </row>
    <row r="54" spans="1:8" outlineLevel="1">
      <c r="A54" s="166" t="s">
        <v>66</v>
      </c>
      <c r="B54" s="166"/>
      <c r="C54" s="172" t="s">
        <v>318</v>
      </c>
      <c r="D54" s="166"/>
      <c r="E54" s="177"/>
      <c r="F54" s="176"/>
      <c r="G54" s="178"/>
      <c r="H54" s="176"/>
    </row>
    <row r="55" spans="1:8" s="52" customFormat="1" ht="78.75" outlineLevel="2">
      <c r="A55" s="154" t="s">
        <v>325</v>
      </c>
      <c r="B55" s="154" t="s">
        <v>212</v>
      </c>
      <c r="C55" s="155" t="s">
        <v>213</v>
      </c>
      <c r="D55" s="154" t="s">
        <v>27</v>
      </c>
      <c r="E55" s="150">
        <v>988.47</v>
      </c>
      <c r="F55" s="156">
        <v>27.58</v>
      </c>
      <c r="G55" s="157">
        <f t="shared" ref="G55:G59" si="12">TRUNC(F55*(1+$E$2),2)</f>
        <v>34.770000000000003</v>
      </c>
      <c r="H55" s="156">
        <f t="shared" ref="H55:H59" si="13">TRUNC((G55*E55),2)</f>
        <v>34369.1</v>
      </c>
    </row>
    <row r="56" spans="1:8" s="52" customFormat="1" ht="47.25" outlineLevel="2">
      <c r="A56" s="154" t="s">
        <v>326</v>
      </c>
      <c r="B56" s="154" t="s">
        <v>319</v>
      </c>
      <c r="C56" s="155" t="s">
        <v>320</v>
      </c>
      <c r="D56" s="154" t="s">
        <v>27</v>
      </c>
      <c r="E56" s="150">
        <v>1937.24</v>
      </c>
      <c r="F56" s="156">
        <v>138.05000000000001</v>
      </c>
      <c r="G56" s="157">
        <f t="shared" si="12"/>
        <v>174.03</v>
      </c>
      <c r="H56" s="156">
        <f t="shared" si="13"/>
        <v>337137.87</v>
      </c>
    </row>
    <row r="57" spans="1:8" s="52" customFormat="1" ht="47.25" outlineLevel="2">
      <c r="A57" s="154" t="s">
        <v>327</v>
      </c>
      <c r="B57" s="154" t="s">
        <v>321</v>
      </c>
      <c r="C57" s="155" t="s">
        <v>322</v>
      </c>
      <c r="D57" s="154" t="s">
        <v>27</v>
      </c>
      <c r="E57" s="150">
        <v>24</v>
      </c>
      <c r="F57" s="156">
        <v>138.05000000000001</v>
      </c>
      <c r="G57" s="157">
        <f t="shared" si="12"/>
        <v>174.03</v>
      </c>
      <c r="H57" s="156">
        <f t="shared" si="13"/>
        <v>4176.72</v>
      </c>
    </row>
    <row r="58" spans="1:8" s="52" customFormat="1" ht="31.5" outlineLevel="2">
      <c r="A58" s="154" t="s">
        <v>328</v>
      </c>
      <c r="B58" s="154" t="s">
        <v>216</v>
      </c>
      <c r="C58" s="155" t="s">
        <v>217</v>
      </c>
      <c r="D58" s="154" t="s">
        <v>27</v>
      </c>
      <c r="E58" s="150">
        <v>274.14</v>
      </c>
      <c r="F58" s="156">
        <v>402.88</v>
      </c>
      <c r="G58" s="157">
        <f t="shared" si="12"/>
        <v>507.91</v>
      </c>
      <c r="H58" s="156">
        <f t="shared" si="13"/>
        <v>139238.44</v>
      </c>
    </row>
    <row r="59" spans="1:8" s="52" customFormat="1" ht="47.25" outlineLevel="2">
      <c r="A59" s="154" t="s">
        <v>329</v>
      </c>
      <c r="B59" s="154" t="s">
        <v>323</v>
      </c>
      <c r="C59" s="155" t="s">
        <v>324</v>
      </c>
      <c r="D59" s="154" t="s">
        <v>27</v>
      </c>
      <c r="E59" s="150">
        <v>24</v>
      </c>
      <c r="F59" s="156">
        <v>117.98</v>
      </c>
      <c r="G59" s="157">
        <f t="shared" si="12"/>
        <v>148.72999999999999</v>
      </c>
      <c r="H59" s="156">
        <f t="shared" si="13"/>
        <v>3569.52</v>
      </c>
    </row>
    <row r="60" spans="1:8" outlineLevel="1">
      <c r="A60" s="160"/>
      <c r="B60" s="179"/>
      <c r="C60" s="161" t="s">
        <v>9</v>
      </c>
      <c r="D60" s="160"/>
      <c r="E60" s="162"/>
      <c r="F60" s="163"/>
      <c r="G60" s="180"/>
      <c r="H60" s="165">
        <f>SUM(H55:H59)</f>
        <v>518491.64999999997</v>
      </c>
    </row>
    <row r="61" spans="1:8" outlineLevel="2">
      <c r="A61" s="166" t="s">
        <v>98</v>
      </c>
      <c r="B61" s="148"/>
      <c r="C61" s="149" t="s">
        <v>181</v>
      </c>
      <c r="D61" s="148"/>
      <c r="E61" s="150"/>
      <c r="F61" s="151"/>
      <c r="G61" s="157"/>
      <c r="H61" s="156"/>
    </row>
    <row r="62" spans="1:8" s="52" customFormat="1" ht="78.75" outlineLevel="2">
      <c r="A62" s="154" t="s">
        <v>334</v>
      </c>
      <c r="B62" s="154" t="s">
        <v>212</v>
      </c>
      <c r="C62" s="155" t="s">
        <v>213</v>
      </c>
      <c r="D62" s="154" t="s">
        <v>27</v>
      </c>
      <c r="E62" s="150">
        <v>1313.05</v>
      </c>
      <c r="F62" s="156">
        <v>27.58</v>
      </c>
      <c r="G62" s="157">
        <f t="shared" ref="G62:G70" si="14">TRUNC(F62*(1+$E$2),2)</f>
        <v>34.770000000000003</v>
      </c>
      <c r="H62" s="156">
        <f t="shared" ref="H62:H70" si="15">TRUNC((G62*E62),2)</f>
        <v>45654.74</v>
      </c>
    </row>
    <row r="63" spans="1:8" s="52" customFormat="1" ht="31.5" outlineLevel="2">
      <c r="A63" s="154" t="s">
        <v>335</v>
      </c>
      <c r="B63" s="154" t="s">
        <v>198</v>
      </c>
      <c r="C63" s="155" t="s">
        <v>199</v>
      </c>
      <c r="D63" s="154" t="s">
        <v>27</v>
      </c>
      <c r="E63" s="150">
        <v>1845.76</v>
      </c>
      <c r="F63" s="156">
        <v>1.66</v>
      </c>
      <c r="G63" s="157">
        <f t="shared" si="14"/>
        <v>2.09</v>
      </c>
      <c r="H63" s="156">
        <f t="shared" si="15"/>
        <v>3857.63</v>
      </c>
    </row>
    <row r="64" spans="1:8" s="52" customFormat="1" ht="31.5" outlineLevel="2">
      <c r="A64" s="154" t="s">
        <v>336</v>
      </c>
      <c r="B64" s="154" t="s">
        <v>223</v>
      </c>
      <c r="C64" s="155" t="s">
        <v>224</v>
      </c>
      <c r="D64" s="154" t="s">
        <v>27</v>
      </c>
      <c r="E64" s="150">
        <v>1845.76</v>
      </c>
      <c r="F64" s="156">
        <v>13.22</v>
      </c>
      <c r="G64" s="157">
        <f t="shared" si="14"/>
        <v>16.66</v>
      </c>
      <c r="H64" s="156">
        <f t="shared" si="15"/>
        <v>30750.36</v>
      </c>
    </row>
    <row r="65" spans="1:8" s="52" customFormat="1" outlineLevel="2">
      <c r="A65" s="154" t="s">
        <v>337</v>
      </c>
      <c r="B65" s="154" t="s">
        <v>221</v>
      </c>
      <c r="C65" s="155" t="s">
        <v>222</v>
      </c>
      <c r="D65" s="154" t="s">
        <v>27</v>
      </c>
      <c r="E65" s="150">
        <v>38.729999999999997</v>
      </c>
      <c r="F65" s="156">
        <v>71.150000000000006</v>
      </c>
      <c r="G65" s="157">
        <f t="shared" si="14"/>
        <v>89.69</v>
      </c>
      <c r="H65" s="156">
        <f t="shared" si="15"/>
        <v>3473.69</v>
      </c>
    </row>
    <row r="66" spans="1:8" s="52" customFormat="1" ht="31.5" outlineLevel="2">
      <c r="A66" s="154" t="s">
        <v>338</v>
      </c>
      <c r="B66" s="154" t="s">
        <v>227</v>
      </c>
      <c r="C66" s="155" t="s">
        <v>228</v>
      </c>
      <c r="D66" s="154" t="s">
        <v>27</v>
      </c>
      <c r="E66" s="150">
        <v>556.17999999999995</v>
      </c>
      <c r="F66" s="156">
        <v>22.41</v>
      </c>
      <c r="G66" s="157">
        <f t="shared" si="14"/>
        <v>28.25</v>
      </c>
      <c r="H66" s="156">
        <f t="shared" si="15"/>
        <v>15712.08</v>
      </c>
    </row>
    <row r="67" spans="1:8" s="52" customFormat="1" ht="31.5" outlineLevel="2">
      <c r="A67" s="154" t="s">
        <v>339</v>
      </c>
      <c r="B67" s="154" t="s">
        <v>196</v>
      </c>
      <c r="C67" s="155" t="s">
        <v>197</v>
      </c>
      <c r="D67" s="154" t="s">
        <v>27</v>
      </c>
      <c r="E67" s="150">
        <v>10259.91</v>
      </c>
      <c r="F67" s="156">
        <v>12</v>
      </c>
      <c r="G67" s="157">
        <f t="shared" si="14"/>
        <v>15.12</v>
      </c>
      <c r="H67" s="156">
        <f t="shared" si="15"/>
        <v>155129.82999999999</v>
      </c>
    </row>
    <row r="68" spans="1:8" s="52" customFormat="1" ht="31.5" outlineLevel="2">
      <c r="A68" s="154" t="s">
        <v>340</v>
      </c>
      <c r="B68" s="154" t="s">
        <v>229</v>
      </c>
      <c r="C68" s="155" t="s">
        <v>230</v>
      </c>
      <c r="D68" s="154" t="s">
        <v>27</v>
      </c>
      <c r="E68" s="150">
        <v>2710.76</v>
      </c>
      <c r="F68" s="156">
        <v>13.44</v>
      </c>
      <c r="G68" s="157">
        <f t="shared" si="14"/>
        <v>16.940000000000001</v>
      </c>
      <c r="H68" s="156">
        <f t="shared" si="15"/>
        <v>45920.27</v>
      </c>
    </row>
    <row r="69" spans="1:8" s="52" customFormat="1" ht="47.25" outlineLevel="2">
      <c r="A69" s="154" t="s">
        <v>341</v>
      </c>
      <c r="B69" s="154" t="s">
        <v>330</v>
      </c>
      <c r="C69" s="155" t="s">
        <v>331</v>
      </c>
      <c r="D69" s="154" t="s">
        <v>27</v>
      </c>
      <c r="E69" s="150">
        <v>44</v>
      </c>
      <c r="F69" s="156">
        <v>17.489999999999998</v>
      </c>
      <c r="G69" s="157">
        <f t="shared" si="14"/>
        <v>22.04</v>
      </c>
      <c r="H69" s="156">
        <f t="shared" si="15"/>
        <v>969.76</v>
      </c>
    </row>
    <row r="70" spans="1:8" s="52" customFormat="1" ht="31.5" outlineLevel="2">
      <c r="A70" s="154" t="s">
        <v>342</v>
      </c>
      <c r="B70" s="154" t="s">
        <v>332</v>
      </c>
      <c r="C70" s="155" t="s">
        <v>333</v>
      </c>
      <c r="D70" s="154" t="s">
        <v>27</v>
      </c>
      <c r="E70" s="150">
        <v>1570.32</v>
      </c>
      <c r="F70" s="156">
        <v>14.27</v>
      </c>
      <c r="G70" s="157">
        <f t="shared" si="14"/>
        <v>17.989999999999998</v>
      </c>
      <c r="H70" s="156">
        <f t="shared" si="15"/>
        <v>28250.05</v>
      </c>
    </row>
    <row r="71" spans="1:8" s="37" customFormat="1" outlineLevel="1">
      <c r="A71" s="154"/>
      <c r="B71" s="160"/>
      <c r="C71" s="161" t="s">
        <v>9</v>
      </c>
      <c r="D71" s="160"/>
      <c r="E71" s="162"/>
      <c r="F71" s="163"/>
      <c r="G71" s="164"/>
      <c r="H71" s="165">
        <f>SUM(H62:H70)</f>
        <v>329718.40999999997</v>
      </c>
    </row>
    <row r="72" spans="1:8" s="37" customFormat="1" outlineLevel="1">
      <c r="A72" s="166" t="s">
        <v>99</v>
      </c>
      <c r="B72" s="148"/>
      <c r="C72" s="149" t="s">
        <v>176</v>
      </c>
      <c r="D72" s="148"/>
      <c r="E72" s="150"/>
      <c r="F72" s="151"/>
      <c r="G72" s="157"/>
      <c r="H72" s="181"/>
    </row>
    <row r="73" spans="1:8" s="52" customFormat="1" ht="31.5" outlineLevel="2">
      <c r="A73" s="154" t="s">
        <v>312</v>
      </c>
      <c r="B73" s="154" t="s">
        <v>294</v>
      </c>
      <c r="C73" s="155" t="s">
        <v>295</v>
      </c>
      <c r="D73" s="154" t="s">
        <v>27</v>
      </c>
      <c r="E73" s="150">
        <v>1134.31</v>
      </c>
      <c r="F73" s="156">
        <v>57.84</v>
      </c>
      <c r="G73" s="157">
        <f t="shared" ref="G73:G80" si="16">TRUNC(F73*(1+$E$2),2)</f>
        <v>72.91</v>
      </c>
      <c r="H73" s="156">
        <f t="shared" ref="H73:H80" si="17">TRUNC((G73*E73),2)</f>
        <v>82702.539999999994</v>
      </c>
    </row>
    <row r="74" spans="1:8" s="52" customFormat="1" ht="47.25" outlineLevel="2">
      <c r="A74" s="154" t="s">
        <v>356</v>
      </c>
      <c r="B74" s="154" t="s">
        <v>319</v>
      </c>
      <c r="C74" s="155" t="s">
        <v>320</v>
      </c>
      <c r="D74" s="154" t="s">
        <v>27</v>
      </c>
      <c r="E74" s="150">
        <v>4281.5600000000004</v>
      </c>
      <c r="F74" s="156">
        <v>138.05000000000001</v>
      </c>
      <c r="G74" s="157">
        <f t="shared" si="16"/>
        <v>174.03</v>
      </c>
      <c r="H74" s="156">
        <f t="shared" si="17"/>
        <v>745119.88</v>
      </c>
    </row>
    <row r="75" spans="1:8" s="52" customFormat="1" ht="31.5" outlineLevel="2">
      <c r="A75" s="154" t="s">
        <v>357</v>
      </c>
      <c r="B75" s="154" t="s">
        <v>344</v>
      </c>
      <c r="C75" s="155" t="s">
        <v>345</v>
      </c>
      <c r="D75" s="154" t="s">
        <v>27</v>
      </c>
      <c r="E75" s="150">
        <v>903.77</v>
      </c>
      <c r="F75" s="156">
        <v>347.37</v>
      </c>
      <c r="G75" s="157">
        <f t="shared" si="16"/>
        <v>437.92</v>
      </c>
      <c r="H75" s="156">
        <f t="shared" si="17"/>
        <v>395778.95</v>
      </c>
    </row>
    <row r="76" spans="1:8" s="52" customFormat="1" ht="47.25" outlineLevel="2">
      <c r="A76" s="154" t="s">
        <v>313</v>
      </c>
      <c r="B76" s="154" t="s">
        <v>346</v>
      </c>
      <c r="C76" s="155" t="s">
        <v>347</v>
      </c>
      <c r="D76" s="154" t="s">
        <v>27</v>
      </c>
      <c r="E76" s="150">
        <v>100.56</v>
      </c>
      <c r="F76" s="156">
        <v>436.17</v>
      </c>
      <c r="G76" s="157">
        <f t="shared" si="16"/>
        <v>549.87</v>
      </c>
      <c r="H76" s="156">
        <f t="shared" si="17"/>
        <v>55294.92</v>
      </c>
    </row>
    <row r="77" spans="1:8" s="52" customFormat="1" ht="31.5" outlineLevel="2">
      <c r="A77" s="154" t="s">
        <v>358</v>
      </c>
      <c r="B77" s="154" t="s">
        <v>348</v>
      </c>
      <c r="C77" s="155" t="s">
        <v>349</v>
      </c>
      <c r="D77" s="154" t="s">
        <v>26</v>
      </c>
      <c r="E77" s="150">
        <v>227.39</v>
      </c>
      <c r="F77" s="156">
        <v>23.65</v>
      </c>
      <c r="G77" s="157">
        <f t="shared" si="16"/>
        <v>29.81</v>
      </c>
      <c r="H77" s="156">
        <f t="shared" si="17"/>
        <v>6778.49</v>
      </c>
    </row>
    <row r="78" spans="1:8" s="52" customFormat="1" ht="47.25" outlineLevel="2">
      <c r="A78" s="154" t="s">
        <v>359</v>
      </c>
      <c r="B78" s="154" t="s">
        <v>350</v>
      </c>
      <c r="C78" s="155" t="s">
        <v>351</v>
      </c>
      <c r="D78" s="154" t="s">
        <v>27</v>
      </c>
      <c r="E78" s="150">
        <v>754.87</v>
      </c>
      <c r="F78" s="156">
        <v>76.06</v>
      </c>
      <c r="G78" s="157">
        <f t="shared" si="16"/>
        <v>95.88</v>
      </c>
      <c r="H78" s="156">
        <f t="shared" si="17"/>
        <v>72376.929999999993</v>
      </c>
    </row>
    <row r="79" spans="1:8" s="52" customFormat="1" ht="47.25" outlineLevel="2">
      <c r="A79" s="154" t="s">
        <v>360</v>
      </c>
      <c r="B79" s="154" t="s">
        <v>352</v>
      </c>
      <c r="C79" s="155" t="s">
        <v>353</v>
      </c>
      <c r="D79" s="154" t="s">
        <v>191</v>
      </c>
      <c r="E79" s="150">
        <v>40.799999999999997</v>
      </c>
      <c r="F79" s="156">
        <v>710.16</v>
      </c>
      <c r="G79" s="157">
        <f t="shared" si="16"/>
        <v>895.29</v>
      </c>
      <c r="H79" s="156">
        <f t="shared" si="17"/>
        <v>36527.83</v>
      </c>
    </row>
    <row r="80" spans="1:8" s="52" customFormat="1" ht="31.5" outlineLevel="2">
      <c r="A80" s="154" t="s">
        <v>361</v>
      </c>
      <c r="B80" s="154" t="s">
        <v>354</v>
      </c>
      <c r="C80" s="155" t="s">
        <v>355</v>
      </c>
      <c r="D80" s="154" t="s">
        <v>26</v>
      </c>
      <c r="E80" s="150">
        <v>264.52999999999997</v>
      </c>
      <c r="F80" s="156">
        <v>98.76</v>
      </c>
      <c r="G80" s="157">
        <f t="shared" si="16"/>
        <v>124.5</v>
      </c>
      <c r="H80" s="156">
        <f t="shared" si="17"/>
        <v>32933.980000000003</v>
      </c>
    </row>
    <row r="81" spans="1:8" outlineLevel="2">
      <c r="A81" s="154"/>
      <c r="B81" s="160"/>
      <c r="C81" s="161" t="s">
        <v>9</v>
      </c>
      <c r="D81" s="160"/>
      <c r="E81" s="162"/>
      <c r="F81" s="163"/>
      <c r="G81" s="164"/>
      <c r="H81" s="165">
        <f>SUM(H73:H80)</f>
        <v>1427513.52</v>
      </c>
    </row>
    <row r="82" spans="1:8" outlineLevel="2">
      <c r="A82" s="166" t="s">
        <v>67</v>
      </c>
      <c r="B82" s="148"/>
      <c r="C82" s="149" t="s">
        <v>180</v>
      </c>
      <c r="D82" s="148"/>
      <c r="E82" s="150"/>
      <c r="F82" s="151"/>
      <c r="G82" s="157"/>
      <c r="H82" s="156"/>
    </row>
    <row r="83" spans="1:8" s="52" customFormat="1" ht="31.5" outlineLevel="2">
      <c r="A83" s="154" t="s">
        <v>368</v>
      </c>
      <c r="B83" s="154" t="s">
        <v>362</v>
      </c>
      <c r="C83" s="155" t="s">
        <v>363</v>
      </c>
      <c r="D83" s="154" t="s">
        <v>27</v>
      </c>
      <c r="E83" s="150">
        <v>1840.03</v>
      </c>
      <c r="F83" s="156">
        <v>224.08</v>
      </c>
      <c r="G83" s="157">
        <f t="shared" ref="G83:G86" si="18">TRUNC(F83*(1+$E$2),2)</f>
        <v>282.49</v>
      </c>
      <c r="H83" s="156">
        <f t="shared" ref="H83:H86" si="19">TRUNC((G83*E83),2)</f>
        <v>519790.07</v>
      </c>
    </row>
    <row r="84" spans="1:8" s="52" customFormat="1" ht="31.5" outlineLevel="2">
      <c r="A84" s="154" t="s">
        <v>369</v>
      </c>
      <c r="B84" s="154" t="s">
        <v>364</v>
      </c>
      <c r="C84" s="155" t="s">
        <v>365</v>
      </c>
      <c r="D84" s="154" t="s">
        <v>26</v>
      </c>
      <c r="E84" s="150">
        <v>180.15</v>
      </c>
      <c r="F84" s="156">
        <v>54.19</v>
      </c>
      <c r="G84" s="157">
        <f t="shared" si="18"/>
        <v>68.31</v>
      </c>
      <c r="H84" s="156">
        <f t="shared" si="19"/>
        <v>12306.04</v>
      </c>
    </row>
    <row r="85" spans="1:8" s="52" customFormat="1" ht="31.5" outlineLevel="2">
      <c r="A85" s="154" t="s">
        <v>370</v>
      </c>
      <c r="B85" s="154" t="s">
        <v>225</v>
      </c>
      <c r="C85" s="155" t="s">
        <v>226</v>
      </c>
      <c r="D85" s="154" t="s">
        <v>27</v>
      </c>
      <c r="E85" s="150">
        <v>2710.76</v>
      </c>
      <c r="F85" s="156">
        <v>30.75</v>
      </c>
      <c r="G85" s="157">
        <f t="shared" si="18"/>
        <v>38.76</v>
      </c>
      <c r="H85" s="156">
        <f t="shared" si="19"/>
        <v>105069.05</v>
      </c>
    </row>
    <row r="86" spans="1:8" s="52" customFormat="1" ht="31.5" outlineLevel="2">
      <c r="A86" s="154" t="s">
        <v>371</v>
      </c>
      <c r="B86" s="154" t="s">
        <v>366</v>
      </c>
      <c r="C86" s="155" t="s">
        <v>367</v>
      </c>
      <c r="D86" s="154" t="s">
        <v>27</v>
      </c>
      <c r="E86" s="150">
        <v>3207.8</v>
      </c>
      <c r="F86" s="156">
        <v>42.25</v>
      </c>
      <c r="G86" s="157">
        <f t="shared" si="18"/>
        <v>53.26</v>
      </c>
      <c r="H86" s="156">
        <f t="shared" si="19"/>
        <v>170847.42</v>
      </c>
    </row>
    <row r="87" spans="1:8" s="37" customFormat="1" outlineLevel="1">
      <c r="A87" s="154"/>
      <c r="B87" s="160"/>
      <c r="C87" s="161" t="s">
        <v>9</v>
      </c>
      <c r="D87" s="160"/>
      <c r="E87" s="162"/>
      <c r="F87" s="163"/>
      <c r="G87" s="164"/>
      <c r="H87" s="165">
        <f>SUM(H83:H86)</f>
        <v>808012.58000000007</v>
      </c>
    </row>
    <row r="88" spans="1:8" outlineLevel="2">
      <c r="A88" s="166" t="s">
        <v>68</v>
      </c>
      <c r="B88" s="148"/>
      <c r="C88" s="149" t="s">
        <v>177</v>
      </c>
      <c r="D88" s="148"/>
      <c r="E88" s="150"/>
      <c r="F88" s="151"/>
      <c r="G88" s="157"/>
      <c r="H88" s="156"/>
    </row>
    <row r="89" spans="1:8" s="52" customFormat="1" ht="63" outlineLevel="2">
      <c r="A89" s="154" t="s">
        <v>311</v>
      </c>
      <c r="B89" s="154" t="s">
        <v>372</v>
      </c>
      <c r="C89" s="155" t="s">
        <v>373</v>
      </c>
      <c r="D89" s="154" t="s">
        <v>27</v>
      </c>
      <c r="E89" s="150">
        <v>49.4</v>
      </c>
      <c r="F89" s="156">
        <v>472.03</v>
      </c>
      <c r="G89" s="157">
        <f t="shared" ref="G89:G96" si="20">TRUNC(F89*(1+$E$2),2)</f>
        <v>595.08000000000004</v>
      </c>
      <c r="H89" s="156">
        <f t="shared" ref="H89:H96" si="21">TRUNC((G89*E89),2)</f>
        <v>29396.95</v>
      </c>
    </row>
    <row r="90" spans="1:8" s="52" customFormat="1" ht="47.25" outlineLevel="2">
      <c r="A90" s="154" t="s">
        <v>384</v>
      </c>
      <c r="B90" s="154" t="s">
        <v>203</v>
      </c>
      <c r="C90" s="155" t="s">
        <v>204</v>
      </c>
      <c r="D90" s="154" t="s">
        <v>27</v>
      </c>
      <c r="E90" s="150">
        <v>18.739999999999998</v>
      </c>
      <c r="F90" s="156">
        <v>1005.37</v>
      </c>
      <c r="G90" s="157">
        <f t="shared" si="20"/>
        <v>1267.46</v>
      </c>
      <c r="H90" s="156">
        <f t="shared" si="21"/>
        <v>23752.2</v>
      </c>
    </row>
    <row r="91" spans="1:8" s="52" customFormat="1" ht="63" outlineLevel="2">
      <c r="A91" s="154" t="s">
        <v>385</v>
      </c>
      <c r="B91" s="154" t="s">
        <v>374</v>
      </c>
      <c r="C91" s="155" t="s">
        <v>375</v>
      </c>
      <c r="D91" s="154" t="s">
        <v>24</v>
      </c>
      <c r="E91" s="150">
        <v>1</v>
      </c>
      <c r="F91" s="156">
        <v>16394.77</v>
      </c>
      <c r="G91" s="157">
        <f t="shared" si="20"/>
        <v>20668.88</v>
      </c>
      <c r="H91" s="156">
        <f t="shared" si="21"/>
        <v>20668.88</v>
      </c>
    </row>
    <row r="92" spans="1:8" s="52" customFormat="1" ht="47.25" outlineLevel="2">
      <c r="A92" s="154" t="s">
        <v>386</v>
      </c>
      <c r="B92" s="154" t="s">
        <v>376</v>
      </c>
      <c r="C92" s="155" t="s">
        <v>377</v>
      </c>
      <c r="D92" s="154" t="s">
        <v>27</v>
      </c>
      <c r="E92" s="150">
        <v>406.98</v>
      </c>
      <c r="F92" s="156">
        <v>881.91</v>
      </c>
      <c r="G92" s="157">
        <f t="shared" si="20"/>
        <v>1111.82</v>
      </c>
      <c r="H92" s="156">
        <f t="shared" si="21"/>
        <v>452488.5</v>
      </c>
    </row>
    <row r="93" spans="1:8" s="52" customFormat="1" ht="47.25" outlineLevel="2">
      <c r="A93" s="154" t="s">
        <v>387</v>
      </c>
      <c r="B93" s="154" t="s">
        <v>205</v>
      </c>
      <c r="C93" s="155" t="s">
        <v>206</v>
      </c>
      <c r="D93" s="154" t="s">
        <v>27</v>
      </c>
      <c r="E93" s="150">
        <v>55.65</v>
      </c>
      <c r="F93" s="156">
        <v>704.74</v>
      </c>
      <c r="G93" s="157">
        <f t="shared" si="20"/>
        <v>888.46</v>
      </c>
      <c r="H93" s="156">
        <f t="shared" si="21"/>
        <v>49442.79</v>
      </c>
    </row>
    <row r="94" spans="1:8" s="52" customFormat="1" ht="47.25" outlineLevel="2">
      <c r="A94" s="154" t="s">
        <v>388</v>
      </c>
      <c r="B94" s="154" t="s">
        <v>378</v>
      </c>
      <c r="C94" s="155" t="s">
        <v>379</v>
      </c>
      <c r="D94" s="154" t="s">
        <v>24</v>
      </c>
      <c r="E94" s="150">
        <v>1</v>
      </c>
      <c r="F94" s="156">
        <v>2851.56</v>
      </c>
      <c r="G94" s="157">
        <f t="shared" si="20"/>
        <v>3594.96</v>
      </c>
      <c r="H94" s="156">
        <f t="shared" si="21"/>
        <v>3594.96</v>
      </c>
    </row>
    <row r="95" spans="1:8" s="52" customFormat="1" ht="47.25" outlineLevel="2">
      <c r="A95" s="154" t="s">
        <v>389</v>
      </c>
      <c r="B95" s="154" t="s">
        <v>380</v>
      </c>
      <c r="C95" s="155" t="s">
        <v>381</v>
      </c>
      <c r="D95" s="154" t="s">
        <v>24</v>
      </c>
      <c r="E95" s="150">
        <v>1</v>
      </c>
      <c r="F95" s="156">
        <v>3622.01</v>
      </c>
      <c r="G95" s="157">
        <f t="shared" si="20"/>
        <v>4566.26</v>
      </c>
      <c r="H95" s="156">
        <f t="shared" si="21"/>
        <v>4566.26</v>
      </c>
    </row>
    <row r="96" spans="1:8" s="52" customFormat="1" ht="31.5" outlineLevel="2">
      <c r="A96" s="154" t="s">
        <v>390</v>
      </c>
      <c r="B96" s="154" t="s">
        <v>382</v>
      </c>
      <c r="C96" s="155" t="s">
        <v>383</v>
      </c>
      <c r="D96" s="154" t="s">
        <v>201</v>
      </c>
      <c r="E96" s="150">
        <v>22</v>
      </c>
      <c r="F96" s="156">
        <v>676.71</v>
      </c>
      <c r="G96" s="157">
        <f t="shared" si="20"/>
        <v>853.12</v>
      </c>
      <c r="H96" s="156">
        <f t="shared" si="21"/>
        <v>18768.64</v>
      </c>
    </row>
    <row r="97" spans="1:8" s="37" customFormat="1" outlineLevel="1">
      <c r="A97" s="179"/>
      <c r="B97" s="160"/>
      <c r="C97" s="161" t="s">
        <v>9</v>
      </c>
      <c r="D97" s="160"/>
      <c r="E97" s="162"/>
      <c r="F97" s="163"/>
      <c r="G97" s="164"/>
      <c r="H97" s="165">
        <f>SUM(H89:H96)</f>
        <v>602679.18000000005</v>
      </c>
    </row>
    <row r="98" spans="1:8" outlineLevel="2">
      <c r="A98" s="166" t="s">
        <v>69</v>
      </c>
      <c r="B98" s="148"/>
      <c r="C98" s="149" t="s">
        <v>63</v>
      </c>
      <c r="D98" s="148"/>
      <c r="E98" s="150"/>
      <c r="F98" s="151"/>
      <c r="G98" s="157"/>
      <c r="H98" s="156"/>
    </row>
    <row r="99" spans="1:8" s="52" customFormat="1" ht="31.5" outlineLevel="2">
      <c r="A99" s="154" t="s">
        <v>401</v>
      </c>
      <c r="B99" s="154" t="s">
        <v>391</v>
      </c>
      <c r="C99" s="155" t="s">
        <v>392</v>
      </c>
      <c r="D99" s="154" t="s">
        <v>26</v>
      </c>
      <c r="E99" s="150">
        <v>89.5</v>
      </c>
      <c r="F99" s="156">
        <v>136.28</v>
      </c>
      <c r="G99" s="157">
        <f t="shared" ref="G99:G103" si="22">TRUNC(F99*(1+$E$2),2)</f>
        <v>171.8</v>
      </c>
      <c r="H99" s="156">
        <f t="shared" ref="H99:H103" si="23">TRUNC((G99*E99),2)</f>
        <v>15376.1</v>
      </c>
    </row>
    <row r="100" spans="1:8" s="52" customFormat="1" ht="31.5" outlineLevel="2">
      <c r="A100" s="154" t="s">
        <v>402</v>
      </c>
      <c r="B100" s="154" t="s">
        <v>393</v>
      </c>
      <c r="C100" s="155" t="s">
        <v>394</v>
      </c>
      <c r="D100" s="154" t="s">
        <v>24</v>
      </c>
      <c r="E100" s="150">
        <v>84</v>
      </c>
      <c r="F100" s="156">
        <v>225.75</v>
      </c>
      <c r="G100" s="157">
        <f t="shared" si="22"/>
        <v>284.60000000000002</v>
      </c>
      <c r="H100" s="156">
        <f t="shared" si="23"/>
        <v>23906.400000000001</v>
      </c>
    </row>
    <row r="101" spans="1:8" s="52" customFormat="1" ht="31.5" outlineLevel="2">
      <c r="A101" s="154" t="s">
        <v>403</v>
      </c>
      <c r="B101" s="154" t="s">
        <v>395</v>
      </c>
      <c r="C101" s="155" t="s">
        <v>396</v>
      </c>
      <c r="D101" s="154" t="s">
        <v>24</v>
      </c>
      <c r="E101" s="150">
        <v>32</v>
      </c>
      <c r="F101" s="156">
        <v>259.11</v>
      </c>
      <c r="G101" s="157">
        <f t="shared" si="22"/>
        <v>326.64999999999998</v>
      </c>
      <c r="H101" s="156">
        <f t="shared" si="23"/>
        <v>10452.799999999999</v>
      </c>
    </row>
    <row r="102" spans="1:8" s="52" customFormat="1" ht="31.5" outlineLevel="2">
      <c r="A102" s="154" t="s">
        <v>404</v>
      </c>
      <c r="B102" s="154" t="s">
        <v>397</v>
      </c>
      <c r="C102" s="155" t="s">
        <v>398</v>
      </c>
      <c r="D102" s="154" t="s">
        <v>24</v>
      </c>
      <c r="E102" s="150">
        <v>114</v>
      </c>
      <c r="F102" s="156">
        <v>259.08999999999997</v>
      </c>
      <c r="G102" s="157">
        <f t="shared" si="22"/>
        <v>326.63</v>
      </c>
      <c r="H102" s="156">
        <f t="shared" si="23"/>
        <v>37235.82</v>
      </c>
    </row>
    <row r="103" spans="1:8" s="52" customFormat="1" ht="31.5" outlineLevel="2">
      <c r="A103" s="154" t="s">
        <v>405</v>
      </c>
      <c r="B103" s="154" t="s">
        <v>399</v>
      </c>
      <c r="C103" s="155" t="s">
        <v>400</v>
      </c>
      <c r="D103" s="154" t="s">
        <v>24</v>
      </c>
      <c r="E103" s="150">
        <v>23</v>
      </c>
      <c r="F103" s="156">
        <v>1207.6600000000001</v>
      </c>
      <c r="G103" s="157">
        <f t="shared" si="22"/>
        <v>1522.49</v>
      </c>
      <c r="H103" s="156">
        <f t="shared" si="23"/>
        <v>35017.269999999997</v>
      </c>
    </row>
    <row r="104" spans="1:8" s="37" customFormat="1" outlineLevel="1">
      <c r="A104" s="154"/>
      <c r="B104" s="160"/>
      <c r="C104" s="161" t="s">
        <v>9</v>
      </c>
      <c r="D104" s="160"/>
      <c r="E104" s="162"/>
      <c r="F104" s="163"/>
      <c r="G104" s="164"/>
      <c r="H104" s="165">
        <f>SUM(H99:H103)</f>
        <v>121988.38999999998</v>
      </c>
    </row>
    <row r="105" spans="1:8" outlineLevel="2">
      <c r="A105" s="166" t="s">
        <v>70</v>
      </c>
      <c r="B105" s="148"/>
      <c r="C105" s="149" t="s">
        <v>406</v>
      </c>
      <c r="D105" s="148"/>
      <c r="E105" s="150"/>
      <c r="F105" s="151"/>
      <c r="G105" s="157"/>
      <c r="H105" s="156"/>
    </row>
    <row r="106" spans="1:8" s="52" customFormat="1" ht="31.5" outlineLevel="2">
      <c r="A106" s="154" t="s">
        <v>433</v>
      </c>
      <c r="B106" s="154" t="s">
        <v>407</v>
      </c>
      <c r="C106" s="155" t="s">
        <v>408</v>
      </c>
      <c r="D106" s="154" t="s">
        <v>201</v>
      </c>
      <c r="E106" s="150">
        <v>27.93</v>
      </c>
      <c r="F106" s="156">
        <v>539.42999999999995</v>
      </c>
      <c r="G106" s="157">
        <f t="shared" ref="G106:G107" si="24">TRUNC(F106*(1+$E$2),2)</f>
        <v>680.05</v>
      </c>
      <c r="H106" s="156">
        <f t="shared" ref="H106:H107" si="25">TRUNC((G106*E106),2)</f>
        <v>18993.79</v>
      </c>
    </row>
    <row r="107" spans="1:8" s="52" customFormat="1" outlineLevel="2">
      <c r="A107" s="154" t="s">
        <v>434</v>
      </c>
      <c r="B107" s="154" t="s">
        <v>409</v>
      </c>
      <c r="C107" s="155" t="s">
        <v>410</v>
      </c>
      <c r="D107" s="154" t="s">
        <v>27</v>
      </c>
      <c r="E107" s="150">
        <v>37.14</v>
      </c>
      <c r="F107" s="156">
        <v>497.33</v>
      </c>
      <c r="G107" s="157">
        <f t="shared" si="24"/>
        <v>626.98</v>
      </c>
      <c r="H107" s="156">
        <f t="shared" si="25"/>
        <v>23286.03</v>
      </c>
    </row>
    <row r="108" spans="1:8" s="37" customFormat="1" outlineLevel="1">
      <c r="A108" s="179"/>
      <c r="B108" s="160"/>
      <c r="C108" s="161" t="s">
        <v>9</v>
      </c>
      <c r="D108" s="160"/>
      <c r="E108" s="162"/>
      <c r="F108" s="163"/>
      <c r="G108" s="164"/>
      <c r="H108" s="165">
        <f>SUM(H106:H107)</f>
        <v>42279.82</v>
      </c>
    </row>
    <row r="109" spans="1:8" outlineLevel="2">
      <c r="A109" s="166" t="s">
        <v>71</v>
      </c>
      <c r="B109" s="148"/>
      <c r="C109" s="149" t="s">
        <v>413</v>
      </c>
      <c r="D109" s="148"/>
      <c r="E109" s="150"/>
      <c r="F109" s="151"/>
      <c r="G109" s="157"/>
      <c r="H109" s="156"/>
    </row>
    <row r="110" spans="1:8" s="52" customFormat="1" ht="47.25" outlineLevel="2">
      <c r="A110" s="154" t="s">
        <v>411</v>
      </c>
      <c r="B110" s="154" t="s">
        <v>414</v>
      </c>
      <c r="C110" s="155" t="s">
        <v>415</v>
      </c>
      <c r="D110" s="154" t="s">
        <v>27</v>
      </c>
      <c r="E110" s="150">
        <v>15.39</v>
      </c>
      <c r="F110" s="156">
        <v>468.45</v>
      </c>
      <c r="G110" s="157">
        <f t="shared" ref="G110:G112" si="26">TRUNC(F110*(1+$E$2),2)</f>
        <v>590.57000000000005</v>
      </c>
      <c r="H110" s="156">
        <f t="shared" ref="H110:H112" si="27">TRUNC((G110*E110),2)</f>
        <v>9088.8700000000008</v>
      </c>
    </row>
    <row r="111" spans="1:8" s="52" customFormat="1" ht="31.5" outlineLevel="2">
      <c r="A111" s="154" t="s">
        <v>412</v>
      </c>
      <c r="B111" s="154" t="s">
        <v>207</v>
      </c>
      <c r="C111" s="155" t="s">
        <v>208</v>
      </c>
      <c r="D111" s="154" t="s">
        <v>27</v>
      </c>
      <c r="E111" s="150">
        <v>26.58</v>
      </c>
      <c r="F111" s="156">
        <v>733.58</v>
      </c>
      <c r="G111" s="157">
        <f t="shared" si="26"/>
        <v>924.82</v>
      </c>
      <c r="H111" s="156">
        <f t="shared" si="27"/>
        <v>24581.71</v>
      </c>
    </row>
    <row r="112" spans="1:8" s="52" customFormat="1" ht="31.5" outlineLevel="2">
      <c r="A112" s="154" t="s">
        <v>435</v>
      </c>
      <c r="B112" s="154" t="s">
        <v>416</v>
      </c>
      <c r="C112" s="155" t="s">
        <v>417</v>
      </c>
      <c r="D112" s="154" t="s">
        <v>27</v>
      </c>
      <c r="E112" s="150">
        <v>43.8</v>
      </c>
      <c r="F112" s="156">
        <v>1124.94</v>
      </c>
      <c r="G112" s="157">
        <f t="shared" si="26"/>
        <v>1418.21</v>
      </c>
      <c r="H112" s="156">
        <f t="shared" si="27"/>
        <v>62117.59</v>
      </c>
    </row>
    <row r="113" spans="1:8" s="37" customFormat="1" outlineLevel="1">
      <c r="A113" s="179"/>
      <c r="B113" s="160"/>
      <c r="C113" s="161" t="s">
        <v>9</v>
      </c>
      <c r="D113" s="160"/>
      <c r="E113" s="162"/>
      <c r="F113" s="163"/>
      <c r="G113" s="164"/>
      <c r="H113" s="165">
        <f>SUM(H110:H112)</f>
        <v>95788.17</v>
      </c>
    </row>
    <row r="114" spans="1:8" outlineLevel="2">
      <c r="A114" s="166" t="s">
        <v>72</v>
      </c>
      <c r="B114" s="148"/>
      <c r="C114" s="149" t="s">
        <v>178</v>
      </c>
      <c r="D114" s="148"/>
      <c r="E114" s="150"/>
      <c r="F114" s="151"/>
      <c r="G114" s="157"/>
      <c r="H114" s="156"/>
    </row>
    <row r="115" spans="1:8" s="52" customFormat="1" ht="31.5" outlineLevel="2">
      <c r="A115" s="154" t="s">
        <v>418</v>
      </c>
      <c r="B115" s="154" t="s">
        <v>421</v>
      </c>
      <c r="C115" s="155" t="s">
        <v>422</v>
      </c>
      <c r="D115" s="154" t="s">
        <v>27</v>
      </c>
      <c r="E115" s="150">
        <v>70.37</v>
      </c>
      <c r="F115" s="156">
        <v>27.12</v>
      </c>
      <c r="G115" s="157">
        <f t="shared" ref="G115:G120" si="28">TRUNC(F115*(1+$E$2),2)</f>
        <v>34.19</v>
      </c>
      <c r="H115" s="156">
        <f t="shared" ref="H115:H120" si="29">TRUNC((G115*E115),2)</f>
        <v>2405.9499999999998</v>
      </c>
    </row>
    <row r="116" spans="1:8" s="52" customFormat="1" outlineLevel="2">
      <c r="A116" s="154" t="s">
        <v>419</v>
      </c>
      <c r="B116" s="154" t="s">
        <v>423</v>
      </c>
      <c r="C116" s="155" t="s">
        <v>424</v>
      </c>
      <c r="D116" s="154" t="s">
        <v>191</v>
      </c>
      <c r="E116" s="150">
        <v>2.56</v>
      </c>
      <c r="F116" s="156">
        <v>137.6</v>
      </c>
      <c r="G116" s="157">
        <f t="shared" si="28"/>
        <v>173.47</v>
      </c>
      <c r="H116" s="156">
        <f t="shared" si="29"/>
        <v>444.08</v>
      </c>
    </row>
    <row r="117" spans="1:8" s="52" customFormat="1" outlineLevel="2">
      <c r="A117" s="154" t="s">
        <v>420</v>
      </c>
      <c r="B117" s="154" t="s">
        <v>425</v>
      </c>
      <c r="C117" s="155" t="s">
        <v>426</v>
      </c>
      <c r="D117" s="154" t="s">
        <v>191</v>
      </c>
      <c r="E117" s="150">
        <v>0.45</v>
      </c>
      <c r="F117" s="156">
        <v>672.53</v>
      </c>
      <c r="G117" s="157">
        <f t="shared" si="28"/>
        <v>847.85</v>
      </c>
      <c r="H117" s="156">
        <f t="shared" si="29"/>
        <v>381.53</v>
      </c>
    </row>
    <row r="118" spans="1:8" s="52" customFormat="1" outlineLevel="2">
      <c r="A118" s="154" t="s">
        <v>436</v>
      </c>
      <c r="B118" s="154" t="s">
        <v>427</v>
      </c>
      <c r="C118" s="155" t="s">
        <v>428</v>
      </c>
      <c r="D118" s="154" t="s">
        <v>27</v>
      </c>
      <c r="E118" s="150">
        <v>65</v>
      </c>
      <c r="F118" s="156">
        <v>79.05</v>
      </c>
      <c r="G118" s="157">
        <f t="shared" si="28"/>
        <v>99.65</v>
      </c>
      <c r="H118" s="156">
        <f t="shared" si="29"/>
        <v>6477.25</v>
      </c>
    </row>
    <row r="119" spans="1:8" s="52" customFormat="1" outlineLevel="2">
      <c r="A119" s="154" t="s">
        <v>437</v>
      </c>
      <c r="B119" s="154" t="s">
        <v>429</v>
      </c>
      <c r="C119" s="155" t="s">
        <v>430</v>
      </c>
      <c r="D119" s="154" t="s">
        <v>24</v>
      </c>
      <c r="E119" s="150">
        <v>18</v>
      </c>
      <c r="F119" s="156">
        <v>55.39</v>
      </c>
      <c r="G119" s="157">
        <f t="shared" si="28"/>
        <v>69.83</v>
      </c>
      <c r="H119" s="156">
        <f t="shared" si="29"/>
        <v>1256.94</v>
      </c>
    </row>
    <row r="120" spans="1:8" s="52" customFormat="1" ht="31.5" outlineLevel="2">
      <c r="A120" s="154" t="s">
        <v>438</v>
      </c>
      <c r="B120" s="154" t="s">
        <v>431</v>
      </c>
      <c r="C120" s="155" t="s">
        <v>432</v>
      </c>
      <c r="D120" s="154" t="s">
        <v>24</v>
      </c>
      <c r="E120" s="150">
        <v>6</v>
      </c>
      <c r="F120" s="156">
        <v>151.05000000000001</v>
      </c>
      <c r="G120" s="157">
        <f t="shared" si="28"/>
        <v>190.42</v>
      </c>
      <c r="H120" s="156">
        <f t="shared" si="29"/>
        <v>1142.52</v>
      </c>
    </row>
    <row r="121" spans="1:8" s="37" customFormat="1" outlineLevel="1">
      <c r="A121" s="179"/>
      <c r="B121" s="160"/>
      <c r="C121" s="161" t="s">
        <v>9</v>
      </c>
      <c r="D121" s="160"/>
      <c r="E121" s="162"/>
      <c r="F121" s="163"/>
      <c r="G121" s="164"/>
      <c r="H121" s="165">
        <f>SUM(H115:H120)</f>
        <v>12108.27</v>
      </c>
    </row>
    <row r="122" spans="1:8" outlineLevel="2">
      <c r="A122" s="166" t="s">
        <v>73</v>
      </c>
      <c r="B122" s="148"/>
      <c r="C122" s="149" t="s">
        <v>439</v>
      </c>
      <c r="D122" s="148"/>
      <c r="E122" s="150"/>
      <c r="F122" s="151"/>
      <c r="G122" s="157"/>
      <c r="H122" s="156"/>
    </row>
    <row r="123" spans="1:8" s="52" customFormat="1" ht="31.5" outlineLevel="2">
      <c r="A123" s="154" t="s">
        <v>456</v>
      </c>
      <c r="B123" s="154" t="s">
        <v>440</v>
      </c>
      <c r="C123" s="155" t="s">
        <v>441</v>
      </c>
      <c r="D123" s="154" t="s">
        <v>24</v>
      </c>
      <c r="E123" s="150">
        <v>1</v>
      </c>
      <c r="F123" s="156">
        <v>706.67</v>
      </c>
      <c r="G123" s="157">
        <f t="shared" ref="G123:G128" si="30">TRUNC(F123*(1+$E$2),2)</f>
        <v>890.89</v>
      </c>
      <c r="H123" s="156">
        <f t="shared" ref="H123:H128" si="31">TRUNC((G123*E123),2)</f>
        <v>890.89</v>
      </c>
    </row>
    <row r="124" spans="1:8" s="52" customFormat="1" ht="47.25" outlineLevel="2">
      <c r="A124" s="154" t="s">
        <v>457</v>
      </c>
      <c r="B124" s="154" t="s">
        <v>442</v>
      </c>
      <c r="C124" s="155" t="s">
        <v>443</v>
      </c>
      <c r="D124" s="154" t="s">
        <v>24</v>
      </c>
      <c r="E124" s="150">
        <v>1</v>
      </c>
      <c r="F124" s="156">
        <v>3500</v>
      </c>
      <c r="G124" s="157">
        <f t="shared" si="30"/>
        <v>4412.45</v>
      </c>
      <c r="H124" s="156">
        <f t="shared" si="31"/>
        <v>4412.45</v>
      </c>
    </row>
    <row r="125" spans="1:8" s="52" customFormat="1" ht="47.25" outlineLevel="2">
      <c r="A125" s="154" t="s">
        <v>458</v>
      </c>
      <c r="B125" s="154" t="s">
        <v>444</v>
      </c>
      <c r="C125" s="155" t="s">
        <v>445</v>
      </c>
      <c r="D125" s="154" t="s">
        <v>24</v>
      </c>
      <c r="E125" s="150">
        <v>50</v>
      </c>
      <c r="F125" s="156">
        <v>39.869999999999997</v>
      </c>
      <c r="G125" s="157">
        <f t="shared" si="30"/>
        <v>50.26</v>
      </c>
      <c r="H125" s="156">
        <f t="shared" si="31"/>
        <v>2513</v>
      </c>
    </row>
    <row r="126" spans="1:8" s="52" customFormat="1" ht="31.5" outlineLevel="2">
      <c r="A126" s="154" t="s">
        <v>459</v>
      </c>
      <c r="B126" s="154" t="s">
        <v>214</v>
      </c>
      <c r="C126" s="155" t="s">
        <v>215</v>
      </c>
      <c r="D126" s="154" t="s">
        <v>27</v>
      </c>
      <c r="E126" s="150">
        <v>83.9</v>
      </c>
      <c r="F126" s="156">
        <v>580</v>
      </c>
      <c r="G126" s="157">
        <f t="shared" si="30"/>
        <v>731.2</v>
      </c>
      <c r="H126" s="156">
        <f t="shared" si="31"/>
        <v>61347.68</v>
      </c>
    </row>
    <row r="127" spans="1:8" s="52" customFormat="1" ht="31.5" outlineLevel="2">
      <c r="A127" s="154" t="s">
        <v>460</v>
      </c>
      <c r="B127" s="154" t="s">
        <v>446</v>
      </c>
      <c r="C127" s="155" t="s">
        <v>447</v>
      </c>
      <c r="D127" s="154" t="s">
        <v>26</v>
      </c>
      <c r="E127" s="150">
        <v>913.53</v>
      </c>
      <c r="F127" s="156">
        <v>153.41999999999999</v>
      </c>
      <c r="G127" s="157">
        <f t="shared" si="30"/>
        <v>193.41</v>
      </c>
      <c r="H127" s="156">
        <f t="shared" si="31"/>
        <v>176685.83</v>
      </c>
    </row>
    <row r="128" spans="1:8" s="52" customFormat="1" ht="31.5" outlineLevel="2">
      <c r="A128" s="154" t="s">
        <v>461</v>
      </c>
      <c r="B128" s="154" t="s">
        <v>448</v>
      </c>
      <c r="C128" s="155" t="s">
        <v>449</v>
      </c>
      <c r="D128" s="154" t="s">
        <v>27</v>
      </c>
      <c r="E128" s="150">
        <v>110</v>
      </c>
      <c r="F128" s="156">
        <v>1.76</v>
      </c>
      <c r="G128" s="157">
        <f t="shared" si="30"/>
        <v>2.21</v>
      </c>
      <c r="H128" s="156">
        <f t="shared" si="31"/>
        <v>243.1</v>
      </c>
    </row>
    <row r="129" spans="1:9" s="37" customFormat="1" outlineLevel="1">
      <c r="A129" s="179"/>
      <c r="B129" s="160"/>
      <c r="C129" s="161" t="s">
        <v>9</v>
      </c>
      <c r="D129" s="160"/>
      <c r="E129" s="162"/>
      <c r="F129" s="163"/>
      <c r="G129" s="164"/>
      <c r="H129" s="165">
        <f>SUM(H123:H128)</f>
        <v>246092.94999999998</v>
      </c>
    </row>
    <row r="130" spans="1:9" outlineLevel="2">
      <c r="A130" s="166" t="s">
        <v>74</v>
      </c>
      <c r="B130" s="148"/>
      <c r="C130" s="149" t="s">
        <v>455</v>
      </c>
      <c r="D130" s="148"/>
      <c r="E130" s="150"/>
      <c r="F130" s="151"/>
      <c r="G130" s="157"/>
      <c r="H130" s="156"/>
    </row>
    <row r="131" spans="1:9" s="52" customFormat="1" ht="31.5" outlineLevel="2">
      <c r="A131" s="154" t="s">
        <v>453</v>
      </c>
      <c r="B131" s="154" t="s">
        <v>450</v>
      </c>
      <c r="C131" s="155" t="s">
        <v>451</v>
      </c>
      <c r="D131" s="154" t="s">
        <v>27</v>
      </c>
      <c r="E131" s="150">
        <v>4508.95</v>
      </c>
      <c r="F131" s="156">
        <v>1.1499999999999999</v>
      </c>
      <c r="G131" s="157">
        <f t="shared" ref="G131:G132" si="32">TRUNC(F131*(1+$E$2),2)</f>
        <v>1.44</v>
      </c>
      <c r="H131" s="156">
        <f t="shared" ref="H131:H132" si="33">TRUNC((G131*E131),2)</f>
        <v>6492.88</v>
      </c>
    </row>
    <row r="132" spans="1:9" s="52" customFormat="1" outlineLevel="2">
      <c r="A132" s="154" t="s">
        <v>454</v>
      </c>
      <c r="B132" s="154" t="s">
        <v>452</v>
      </c>
      <c r="C132" s="155" t="s">
        <v>30</v>
      </c>
      <c r="D132" s="154" t="s">
        <v>27</v>
      </c>
      <c r="E132" s="150">
        <v>3705.64</v>
      </c>
      <c r="F132" s="156">
        <v>2.65</v>
      </c>
      <c r="G132" s="157">
        <f t="shared" si="32"/>
        <v>3.34</v>
      </c>
      <c r="H132" s="156">
        <f t="shared" si="33"/>
        <v>12376.83</v>
      </c>
    </row>
    <row r="133" spans="1:9" s="37" customFormat="1" outlineLevel="1">
      <c r="A133" s="179"/>
      <c r="B133" s="160"/>
      <c r="C133" s="161" t="s">
        <v>9</v>
      </c>
      <c r="D133" s="160"/>
      <c r="E133" s="162"/>
      <c r="F133" s="163"/>
      <c r="G133" s="164"/>
      <c r="H133" s="165">
        <f>SUM(H131:H132)</f>
        <v>18869.71</v>
      </c>
    </row>
    <row r="134" spans="1:9" s="37" customFormat="1" outlineLevel="1">
      <c r="A134" s="154"/>
      <c r="B134" s="160"/>
      <c r="C134" s="161" t="s">
        <v>462</v>
      </c>
      <c r="D134" s="160"/>
      <c r="E134" s="162"/>
      <c r="F134" s="163"/>
      <c r="G134" s="164"/>
      <c r="H134" s="165">
        <f>H45+H53+H60+H71+H81+H87+H97+H104+H108+H113+H121+H129+H133</f>
        <v>4587211.8</v>
      </c>
    </row>
    <row r="135" spans="1:9" s="36" customFormat="1">
      <c r="A135" s="286" t="s">
        <v>745</v>
      </c>
      <c r="B135" s="286"/>
      <c r="C135" s="286"/>
      <c r="D135" s="286"/>
      <c r="E135" s="286"/>
      <c r="F135" s="286"/>
      <c r="G135" s="286"/>
      <c r="H135" s="286"/>
      <c r="I135" s="52"/>
    </row>
    <row r="136" spans="1:9" s="37" customFormat="1" outlineLevel="1">
      <c r="A136" s="166" t="s">
        <v>464</v>
      </c>
      <c r="B136" s="166"/>
      <c r="C136" s="172" t="s">
        <v>746</v>
      </c>
      <c r="D136" s="166"/>
      <c r="E136" s="177"/>
      <c r="F136" s="176"/>
      <c r="G136" s="178"/>
      <c r="H136" s="176"/>
    </row>
    <row r="137" spans="1:9" s="52" customFormat="1" ht="47.25" outlineLevel="2">
      <c r="A137" s="154" t="s">
        <v>465</v>
      </c>
      <c r="B137" s="154" t="s">
        <v>747</v>
      </c>
      <c r="C137" s="155" t="s">
        <v>748</v>
      </c>
      <c r="D137" s="154" t="s">
        <v>191</v>
      </c>
      <c r="E137" s="150">
        <v>27.62</v>
      </c>
      <c r="F137" s="156">
        <v>34.01</v>
      </c>
      <c r="G137" s="157">
        <f t="shared" ref="G137:G148" si="34">TRUNC(F137*(1+$E$2),2)</f>
        <v>42.87</v>
      </c>
      <c r="H137" s="156">
        <f t="shared" ref="H137:H148" si="35">TRUNC((G137*E137),2)</f>
        <v>1184.06</v>
      </c>
    </row>
    <row r="138" spans="1:9" s="52" customFormat="1" ht="47.25" outlineLevel="2">
      <c r="A138" s="154" t="s">
        <v>466</v>
      </c>
      <c r="B138" s="154" t="s">
        <v>749</v>
      </c>
      <c r="C138" s="155" t="s">
        <v>750</v>
      </c>
      <c r="D138" s="154" t="s">
        <v>191</v>
      </c>
      <c r="E138" s="150">
        <v>22.42</v>
      </c>
      <c r="F138" s="156">
        <v>29.85</v>
      </c>
      <c r="G138" s="157">
        <f t="shared" si="34"/>
        <v>37.630000000000003</v>
      </c>
      <c r="H138" s="156">
        <f t="shared" si="35"/>
        <v>843.66</v>
      </c>
    </row>
    <row r="139" spans="1:9" s="52" customFormat="1" ht="63" outlineLevel="2">
      <c r="A139" s="154" t="s">
        <v>467</v>
      </c>
      <c r="B139" s="154" t="s">
        <v>751</v>
      </c>
      <c r="C139" s="155" t="s">
        <v>752</v>
      </c>
      <c r="D139" s="154" t="s">
        <v>191</v>
      </c>
      <c r="E139" s="150">
        <v>79.12</v>
      </c>
      <c r="F139" s="156">
        <v>7.42</v>
      </c>
      <c r="G139" s="157">
        <f t="shared" si="34"/>
        <v>9.35</v>
      </c>
      <c r="H139" s="156">
        <f t="shared" si="35"/>
        <v>739.77</v>
      </c>
    </row>
    <row r="140" spans="1:9" s="52" customFormat="1" ht="47.25" outlineLevel="2">
      <c r="A140" s="154" t="s">
        <v>468</v>
      </c>
      <c r="B140" s="154" t="s">
        <v>753</v>
      </c>
      <c r="C140" s="155" t="s">
        <v>754</v>
      </c>
      <c r="D140" s="154" t="s">
        <v>192</v>
      </c>
      <c r="E140" s="150">
        <v>791.2</v>
      </c>
      <c r="F140" s="156">
        <v>2.34</v>
      </c>
      <c r="G140" s="157">
        <f t="shared" si="34"/>
        <v>2.95</v>
      </c>
      <c r="H140" s="156">
        <f t="shared" si="35"/>
        <v>2334.04</v>
      </c>
    </row>
    <row r="141" spans="1:9" s="52" customFormat="1" ht="31.5" outlineLevel="2">
      <c r="A141" s="154" t="s">
        <v>469</v>
      </c>
      <c r="B141" s="154" t="s">
        <v>755</v>
      </c>
      <c r="C141" s="155" t="s">
        <v>756</v>
      </c>
      <c r="D141" s="154" t="s">
        <v>27</v>
      </c>
      <c r="E141" s="150">
        <v>53.33</v>
      </c>
      <c r="F141" s="156">
        <v>4.37</v>
      </c>
      <c r="G141" s="157">
        <f t="shared" si="34"/>
        <v>5.5</v>
      </c>
      <c r="H141" s="156">
        <f t="shared" si="35"/>
        <v>293.31</v>
      </c>
    </row>
    <row r="142" spans="1:9" s="52" customFormat="1" ht="31.5" outlineLevel="2">
      <c r="A142" s="154" t="s">
        <v>470</v>
      </c>
      <c r="B142" s="154" t="s">
        <v>757</v>
      </c>
      <c r="C142" s="155" t="s">
        <v>758</v>
      </c>
      <c r="D142" s="154" t="s">
        <v>27</v>
      </c>
      <c r="E142" s="150">
        <v>56.04</v>
      </c>
      <c r="F142" s="156">
        <v>2.15</v>
      </c>
      <c r="G142" s="157">
        <f t="shared" si="34"/>
        <v>2.71</v>
      </c>
      <c r="H142" s="156">
        <f t="shared" si="35"/>
        <v>151.86000000000001</v>
      </c>
    </row>
    <row r="143" spans="1:9" s="52" customFormat="1" ht="31.5" outlineLevel="2">
      <c r="A143" s="154" t="s">
        <v>471</v>
      </c>
      <c r="B143" s="154" t="s">
        <v>294</v>
      </c>
      <c r="C143" s="155" t="s">
        <v>295</v>
      </c>
      <c r="D143" s="154" t="s">
        <v>27</v>
      </c>
      <c r="E143" s="150">
        <v>269.39999999999998</v>
      </c>
      <c r="F143" s="156">
        <v>57.84</v>
      </c>
      <c r="G143" s="157">
        <f t="shared" si="34"/>
        <v>72.91</v>
      </c>
      <c r="H143" s="156">
        <f t="shared" si="35"/>
        <v>19641.95</v>
      </c>
    </row>
    <row r="144" spans="1:9" s="52" customFormat="1" outlineLevel="2">
      <c r="A144" s="154" t="s">
        <v>472</v>
      </c>
      <c r="B144" s="154" t="s">
        <v>759</v>
      </c>
      <c r="C144" s="155" t="s">
        <v>760</v>
      </c>
      <c r="D144" s="154" t="s">
        <v>27</v>
      </c>
      <c r="E144" s="150">
        <v>210.24</v>
      </c>
      <c r="F144" s="156">
        <v>16.28</v>
      </c>
      <c r="G144" s="157">
        <f t="shared" si="34"/>
        <v>20.52</v>
      </c>
      <c r="H144" s="156">
        <f t="shared" si="35"/>
        <v>4314.12</v>
      </c>
    </row>
    <row r="145" spans="1:9" s="52" customFormat="1" ht="78.75" outlineLevel="2">
      <c r="A145" s="154" t="s">
        <v>473</v>
      </c>
      <c r="B145" s="154" t="s">
        <v>761</v>
      </c>
      <c r="C145" s="155" t="s">
        <v>762</v>
      </c>
      <c r="D145" s="154" t="s">
        <v>191</v>
      </c>
      <c r="E145" s="150">
        <v>10.84</v>
      </c>
      <c r="F145" s="156">
        <v>4.34</v>
      </c>
      <c r="G145" s="157">
        <f t="shared" si="34"/>
        <v>5.47</v>
      </c>
      <c r="H145" s="156">
        <f t="shared" si="35"/>
        <v>59.29</v>
      </c>
    </row>
    <row r="146" spans="1:9" s="52" customFormat="1" ht="47.25" outlineLevel="2">
      <c r="A146" s="154" t="s">
        <v>474</v>
      </c>
      <c r="B146" s="154" t="s">
        <v>763</v>
      </c>
      <c r="C146" s="155" t="s">
        <v>764</v>
      </c>
      <c r="D146" s="154" t="s">
        <v>27</v>
      </c>
      <c r="E146" s="150">
        <v>48.18</v>
      </c>
      <c r="F146" s="156">
        <v>2.39</v>
      </c>
      <c r="G146" s="157">
        <f t="shared" si="34"/>
        <v>3.01</v>
      </c>
      <c r="H146" s="156">
        <f t="shared" si="35"/>
        <v>145.02000000000001</v>
      </c>
    </row>
    <row r="147" spans="1:9" s="52" customFormat="1" ht="47.25" outlineLevel="2">
      <c r="A147" s="154" t="s">
        <v>475</v>
      </c>
      <c r="B147" s="154" t="s">
        <v>765</v>
      </c>
      <c r="C147" s="155" t="s">
        <v>766</v>
      </c>
      <c r="D147" s="154" t="s">
        <v>191</v>
      </c>
      <c r="E147" s="150">
        <v>2.4</v>
      </c>
      <c r="F147" s="156">
        <v>120.83</v>
      </c>
      <c r="G147" s="157">
        <f t="shared" si="34"/>
        <v>152.33000000000001</v>
      </c>
      <c r="H147" s="156">
        <f t="shared" si="35"/>
        <v>365.59</v>
      </c>
    </row>
    <row r="148" spans="1:9" s="52" customFormat="1" ht="31.5" outlineLevel="2">
      <c r="A148" s="154" t="s">
        <v>476</v>
      </c>
      <c r="B148" s="154" t="s">
        <v>767</v>
      </c>
      <c r="C148" s="155" t="s">
        <v>768</v>
      </c>
      <c r="D148" s="154" t="s">
        <v>27</v>
      </c>
      <c r="E148" s="150">
        <v>48.18</v>
      </c>
      <c r="F148" s="156">
        <v>2.2400000000000002</v>
      </c>
      <c r="G148" s="157">
        <f t="shared" si="34"/>
        <v>2.82</v>
      </c>
      <c r="H148" s="156">
        <f t="shared" si="35"/>
        <v>135.86000000000001</v>
      </c>
    </row>
    <row r="149" spans="1:9" s="37" customFormat="1" outlineLevel="1">
      <c r="A149" s="179"/>
      <c r="B149" s="160"/>
      <c r="C149" s="161" t="s">
        <v>9</v>
      </c>
      <c r="D149" s="160"/>
      <c r="E149" s="162"/>
      <c r="F149" s="163"/>
      <c r="G149" s="164"/>
      <c r="H149" s="165">
        <f>SUM(H137:H148)</f>
        <v>30208.530000000002</v>
      </c>
    </row>
    <row r="150" spans="1:9" outlineLevel="1">
      <c r="A150" s="166" t="s">
        <v>75</v>
      </c>
      <c r="B150" s="166"/>
      <c r="C150" s="172" t="s">
        <v>769</v>
      </c>
      <c r="D150" s="166"/>
      <c r="E150" s="177"/>
      <c r="F150" s="176"/>
      <c r="G150" s="178"/>
      <c r="H150" s="176"/>
      <c r="I150" s="37"/>
    </row>
    <row r="151" spans="1:9" s="52" customFormat="1" ht="47.25" outlineLevel="2">
      <c r="A151" s="154" t="s">
        <v>549</v>
      </c>
      <c r="B151" s="154" t="s">
        <v>770</v>
      </c>
      <c r="C151" s="155" t="s">
        <v>771</v>
      </c>
      <c r="D151" s="154" t="s">
        <v>27</v>
      </c>
      <c r="E151" s="150">
        <v>113.22</v>
      </c>
      <c r="F151" s="156">
        <v>165.39</v>
      </c>
      <c r="G151" s="157">
        <f t="shared" ref="G151:G159" si="36">TRUNC(F151*(1+$E$2),2)</f>
        <v>208.5</v>
      </c>
      <c r="H151" s="156">
        <f t="shared" ref="H151:H159" si="37">TRUNC((G151*E151),2)</f>
        <v>23606.37</v>
      </c>
    </row>
    <row r="152" spans="1:9" s="52" customFormat="1" ht="47.25" outlineLevel="2">
      <c r="A152" s="154" t="s">
        <v>550</v>
      </c>
      <c r="B152" s="154" t="s">
        <v>772</v>
      </c>
      <c r="C152" s="155" t="s">
        <v>773</v>
      </c>
      <c r="D152" s="154" t="s">
        <v>774</v>
      </c>
      <c r="E152" s="150">
        <v>31.83</v>
      </c>
      <c r="F152" s="156">
        <v>715.56</v>
      </c>
      <c r="G152" s="157">
        <f t="shared" si="36"/>
        <v>902.1</v>
      </c>
      <c r="H152" s="156">
        <f t="shared" si="37"/>
        <v>28713.84</v>
      </c>
    </row>
    <row r="153" spans="1:9" s="52" customFormat="1" ht="31.5" outlineLevel="2">
      <c r="A153" s="154" t="s">
        <v>551</v>
      </c>
      <c r="B153" s="154" t="s">
        <v>775</v>
      </c>
      <c r="C153" s="155" t="s">
        <v>776</v>
      </c>
      <c r="D153" s="154" t="s">
        <v>777</v>
      </c>
      <c r="E153" s="150">
        <v>37.840000000000003</v>
      </c>
      <c r="F153" s="156">
        <v>19.45</v>
      </c>
      <c r="G153" s="157">
        <f t="shared" si="36"/>
        <v>24.52</v>
      </c>
      <c r="H153" s="156">
        <f t="shared" si="37"/>
        <v>927.83</v>
      </c>
    </row>
    <row r="154" spans="1:9" s="52" customFormat="1" ht="31.5" outlineLevel="2">
      <c r="A154" s="154" t="s">
        <v>552</v>
      </c>
      <c r="B154" s="154" t="s">
        <v>778</v>
      </c>
      <c r="C154" s="155" t="s">
        <v>779</v>
      </c>
      <c r="D154" s="154" t="s">
        <v>777</v>
      </c>
      <c r="E154" s="150">
        <v>40.880000000000003</v>
      </c>
      <c r="F154" s="156">
        <v>18.920000000000002</v>
      </c>
      <c r="G154" s="157">
        <f t="shared" si="36"/>
        <v>23.85</v>
      </c>
      <c r="H154" s="156">
        <f t="shared" si="37"/>
        <v>974.98</v>
      </c>
    </row>
    <row r="155" spans="1:9" s="52" customFormat="1" ht="31.5" outlineLevel="2">
      <c r="A155" s="154" t="s">
        <v>553</v>
      </c>
      <c r="B155" s="154" t="s">
        <v>780</v>
      </c>
      <c r="C155" s="155" t="s">
        <v>781</v>
      </c>
      <c r="D155" s="154" t="s">
        <v>777</v>
      </c>
      <c r="E155" s="150">
        <v>1862.5</v>
      </c>
      <c r="F155" s="156">
        <v>16.45</v>
      </c>
      <c r="G155" s="157">
        <f t="shared" si="36"/>
        <v>20.73</v>
      </c>
      <c r="H155" s="156">
        <f t="shared" si="37"/>
        <v>38609.620000000003</v>
      </c>
    </row>
    <row r="156" spans="1:9" s="52" customFormat="1" ht="31.5" outlineLevel="2">
      <c r="A156" s="154" t="s">
        <v>554</v>
      </c>
      <c r="B156" s="154" t="s">
        <v>782</v>
      </c>
      <c r="C156" s="155" t="s">
        <v>783</v>
      </c>
      <c r="D156" s="154" t="s">
        <v>777</v>
      </c>
      <c r="E156" s="150">
        <v>22.69</v>
      </c>
      <c r="F156" s="156">
        <v>14</v>
      </c>
      <c r="G156" s="157">
        <f t="shared" si="36"/>
        <v>17.64</v>
      </c>
      <c r="H156" s="156">
        <f t="shared" si="37"/>
        <v>400.25</v>
      </c>
    </row>
    <row r="157" spans="1:9" s="52" customFormat="1" ht="31.5" outlineLevel="2">
      <c r="A157" s="154" t="s">
        <v>555</v>
      </c>
      <c r="B157" s="154" t="s">
        <v>784</v>
      </c>
      <c r="C157" s="155" t="s">
        <v>785</v>
      </c>
      <c r="D157" s="154" t="s">
        <v>777</v>
      </c>
      <c r="E157" s="150">
        <v>1484</v>
      </c>
      <c r="F157" s="156">
        <v>16.64</v>
      </c>
      <c r="G157" s="157">
        <f t="shared" si="36"/>
        <v>20.97</v>
      </c>
      <c r="H157" s="156">
        <f t="shared" si="37"/>
        <v>31119.48</v>
      </c>
    </row>
    <row r="158" spans="1:9" s="52" customFormat="1" ht="31.5" outlineLevel="2">
      <c r="A158" s="154" t="s">
        <v>556</v>
      </c>
      <c r="B158" s="154" t="s">
        <v>786</v>
      </c>
      <c r="C158" s="155" t="s">
        <v>787</v>
      </c>
      <c r="D158" s="154" t="s">
        <v>777</v>
      </c>
      <c r="E158" s="150">
        <v>3734</v>
      </c>
      <c r="F158" s="156">
        <v>14.81</v>
      </c>
      <c r="G158" s="157">
        <f t="shared" si="36"/>
        <v>18.670000000000002</v>
      </c>
      <c r="H158" s="156">
        <f t="shared" si="37"/>
        <v>69713.78</v>
      </c>
    </row>
    <row r="159" spans="1:9" s="52" customFormat="1" ht="47.25" outlineLevel="2">
      <c r="A159" s="154" t="s">
        <v>557</v>
      </c>
      <c r="B159" s="154" t="s">
        <v>788</v>
      </c>
      <c r="C159" s="155" t="s">
        <v>789</v>
      </c>
      <c r="D159" s="154" t="s">
        <v>26</v>
      </c>
      <c r="E159" s="150">
        <v>756</v>
      </c>
      <c r="F159" s="156">
        <v>208.44</v>
      </c>
      <c r="G159" s="157">
        <f t="shared" si="36"/>
        <v>262.77999999999997</v>
      </c>
      <c r="H159" s="156">
        <f t="shared" si="37"/>
        <v>198661.68</v>
      </c>
    </row>
    <row r="160" spans="1:9" outlineLevel="1">
      <c r="A160" s="179"/>
      <c r="B160" s="160"/>
      <c r="C160" s="161" t="s">
        <v>9</v>
      </c>
      <c r="D160" s="160"/>
      <c r="E160" s="162"/>
      <c r="F160" s="163"/>
      <c r="G160" s="164"/>
      <c r="H160" s="165">
        <f>SUM(H151:H159)</f>
        <v>392727.83</v>
      </c>
      <c r="I160" s="37"/>
    </row>
    <row r="161" spans="1:9" s="37" customFormat="1" outlineLevel="1">
      <c r="A161" s="166" t="s">
        <v>76</v>
      </c>
      <c r="B161" s="166"/>
      <c r="C161" s="172" t="s">
        <v>790</v>
      </c>
      <c r="D161" s="166"/>
      <c r="E161" s="177"/>
      <c r="F161" s="176"/>
      <c r="G161" s="178"/>
      <c r="H161" s="176"/>
    </row>
    <row r="162" spans="1:9" s="52" customFormat="1" ht="47.25" outlineLevel="2">
      <c r="A162" s="154" t="s">
        <v>683</v>
      </c>
      <c r="B162" s="154" t="s">
        <v>791</v>
      </c>
      <c r="C162" s="155" t="s">
        <v>792</v>
      </c>
      <c r="D162" s="154" t="s">
        <v>27</v>
      </c>
      <c r="E162" s="150">
        <v>269.39999999999998</v>
      </c>
      <c r="F162" s="156">
        <v>150.16</v>
      </c>
      <c r="G162" s="157">
        <f t="shared" ref="G162:G168" si="38">TRUNC(F162*(1+$E$2),2)</f>
        <v>189.3</v>
      </c>
      <c r="H162" s="156">
        <f t="shared" ref="H162:H168" si="39">TRUNC((G162*E162),2)</f>
        <v>50997.42</v>
      </c>
    </row>
    <row r="163" spans="1:9" s="52" customFormat="1" ht="47.25" outlineLevel="2">
      <c r="A163" s="154" t="s">
        <v>684</v>
      </c>
      <c r="B163" s="154" t="s">
        <v>772</v>
      </c>
      <c r="C163" s="155" t="s">
        <v>773</v>
      </c>
      <c r="D163" s="154" t="s">
        <v>774</v>
      </c>
      <c r="E163" s="150">
        <v>22.42</v>
      </c>
      <c r="F163" s="156">
        <v>715.56</v>
      </c>
      <c r="G163" s="157">
        <f t="shared" si="38"/>
        <v>902.1</v>
      </c>
      <c r="H163" s="156">
        <f t="shared" si="39"/>
        <v>20225.080000000002</v>
      </c>
    </row>
    <row r="164" spans="1:9" s="52" customFormat="1" ht="31.5" outlineLevel="2">
      <c r="A164" s="154" t="s">
        <v>685</v>
      </c>
      <c r="B164" s="154" t="s">
        <v>775</v>
      </c>
      <c r="C164" s="155" t="s">
        <v>776</v>
      </c>
      <c r="D164" s="154" t="s">
        <v>777</v>
      </c>
      <c r="E164" s="150">
        <v>52.7</v>
      </c>
      <c r="F164" s="156">
        <v>19.45</v>
      </c>
      <c r="G164" s="157">
        <f t="shared" si="38"/>
        <v>24.52</v>
      </c>
      <c r="H164" s="156">
        <f t="shared" si="39"/>
        <v>1292.2</v>
      </c>
    </row>
    <row r="165" spans="1:9" s="52" customFormat="1" ht="31.5" outlineLevel="2">
      <c r="A165" s="154" t="s">
        <v>686</v>
      </c>
      <c r="B165" s="154" t="s">
        <v>778</v>
      </c>
      <c r="C165" s="155" t="s">
        <v>779</v>
      </c>
      <c r="D165" s="154" t="s">
        <v>777</v>
      </c>
      <c r="E165" s="150">
        <v>397.11</v>
      </c>
      <c r="F165" s="156">
        <v>18.920000000000002</v>
      </c>
      <c r="G165" s="157">
        <f t="shared" si="38"/>
        <v>23.85</v>
      </c>
      <c r="H165" s="156">
        <f t="shared" si="39"/>
        <v>9471.07</v>
      </c>
    </row>
    <row r="166" spans="1:9" s="52" customFormat="1" ht="31.5" outlineLevel="2">
      <c r="A166" s="154" t="s">
        <v>687</v>
      </c>
      <c r="B166" s="154" t="s">
        <v>780</v>
      </c>
      <c r="C166" s="155" t="s">
        <v>781</v>
      </c>
      <c r="D166" s="154" t="s">
        <v>777</v>
      </c>
      <c r="E166" s="150">
        <v>787.37</v>
      </c>
      <c r="F166" s="156">
        <v>16.45</v>
      </c>
      <c r="G166" s="157">
        <f t="shared" si="38"/>
        <v>20.73</v>
      </c>
      <c r="H166" s="156">
        <f t="shared" si="39"/>
        <v>16322.18</v>
      </c>
    </row>
    <row r="167" spans="1:9" s="52" customFormat="1" ht="31.5" outlineLevel="2">
      <c r="A167" s="154" t="s">
        <v>688</v>
      </c>
      <c r="B167" s="154" t="s">
        <v>782</v>
      </c>
      <c r="C167" s="155" t="s">
        <v>783</v>
      </c>
      <c r="D167" s="154" t="s">
        <v>777</v>
      </c>
      <c r="E167" s="150">
        <v>270.08</v>
      </c>
      <c r="F167" s="156">
        <v>14</v>
      </c>
      <c r="G167" s="157">
        <f t="shared" si="38"/>
        <v>17.64</v>
      </c>
      <c r="H167" s="156">
        <f t="shared" si="39"/>
        <v>4764.21</v>
      </c>
    </row>
    <row r="168" spans="1:9" s="52" customFormat="1" ht="31.5" outlineLevel="2">
      <c r="A168" s="154" t="s">
        <v>689</v>
      </c>
      <c r="B168" s="154" t="s">
        <v>793</v>
      </c>
      <c r="C168" s="155" t="s">
        <v>794</v>
      </c>
      <c r="D168" s="154" t="s">
        <v>777</v>
      </c>
      <c r="E168" s="150">
        <v>975.24</v>
      </c>
      <c r="F168" s="156">
        <v>13.46</v>
      </c>
      <c r="G168" s="157">
        <f t="shared" si="38"/>
        <v>16.96</v>
      </c>
      <c r="H168" s="156">
        <f t="shared" si="39"/>
        <v>16540.07</v>
      </c>
    </row>
    <row r="169" spans="1:9" s="37" customFormat="1" outlineLevel="1">
      <c r="A169" s="179"/>
      <c r="B169" s="160"/>
      <c r="C169" s="161" t="s">
        <v>9</v>
      </c>
      <c r="D169" s="160"/>
      <c r="E169" s="162"/>
      <c r="F169" s="163"/>
      <c r="G169" s="164"/>
      <c r="H169" s="165">
        <f>SUM(H162:H168)</f>
        <v>119612.22999999998</v>
      </c>
    </row>
    <row r="170" spans="1:9" outlineLevel="1">
      <c r="A170" s="166" t="s">
        <v>78</v>
      </c>
      <c r="B170" s="166"/>
      <c r="C170" s="172" t="s">
        <v>795</v>
      </c>
      <c r="D170" s="166"/>
      <c r="E170" s="177"/>
      <c r="F170" s="176"/>
      <c r="G170" s="178"/>
      <c r="H170" s="176"/>
      <c r="I170" s="37"/>
    </row>
    <row r="171" spans="1:9" s="52" customFormat="1" ht="47.25" outlineLevel="2">
      <c r="A171" s="154" t="s">
        <v>614</v>
      </c>
      <c r="B171" s="154" t="s">
        <v>796</v>
      </c>
      <c r="C171" s="155" t="s">
        <v>797</v>
      </c>
      <c r="D171" s="154" t="s">
        <v>191</v>
      </c>
      <c r="E171" s="150">
        <v>3.6</v>
      </c>
      <c r="F171" s="156">
        <v>678.21</v>
      </c>
      <c r="G171" s="157">
        <f t="shared" ref="G171:G174" si="40">TRUNC(F171*(1+$E$2),2)</f>
        <v>855.01</v>
      </c>
      <c r="H171" s="156">
        <f t="shared" ref="H171:H174" si="41">TRUNC((G171*E171),2)</f>
        <v>3078.03</v>
      </c>
    </row>
    <row r="172" spans="1:9" s="52" customFormat="1" ht="31.5" outlineLevel="2">
      <c r="A172" s="154" t="s">
        <v>615</v>
      </c>
      <c r="B172" s="154" t="s">
        <v>798</v>
      </c>
      <c r="C172" s="155" t="s">
        <v>799</v>
      </c>
      <c r="D172" s="154" t="s">
        <v>777</v>
      </c>
      <c r="E172" s="150">
        <v>193.8</v>
      </c>
      <c r="F172" s="156">
        <v>23.41</v>
      </c>
      <c r="G172" s="157">
        <f t="shared" si="40"/>
        <v>29.51</v>
      </c>
      <c r="H172" s="156">
        <f t="shared" si="41"/>
        <v>5719.03</v>
      </c>
    </row>
    <row r="173" spans="1:9" s="52" customFormat="1" ht="47.25" outlineLevel="2">
      <c r="A173" s="154" t="s">
        <v>616</v>
      </c>
      <c r="B173" s="154" t="s">
        <v>800</v>
      </c>
      <c r="C173" s="155" t="s">
        <v>801</v>
      </c>
      <c r="D173" s="154" t="s">
        <v>26</v>
      </c>
      <c r="E173" s="150">
        <v>8</v>
      </c>
      <c r="F173" s="156">
        <v>14.36</v>
      </c>
      <c r="G173" s="157">
        <f t="shared" si="40"/>
        <v>18.100000000000001</v>
      </c>
      <c r="H173" s="156">
        <f t="shared" si="41"/>
        <v>144.80000000000001</v>
      </c>
    </row>
    <row r="174" spans="1:9" s="52" customFormat="1" ht="31.5" outlineLevel="2">
      <c r="A174" s="154" t="s">
        <v>617</v>
      </c>
      <c r="B174" s="154" t="s">
        <v>802</v>
      </c>
      <c r="C174" s="155" t="s">
        <v>803</v>
      </c>
      <c r="D174" s="154" t="s">
        <v>24</v>
      </c>
      <c r="E174" s="150">
        <v>388</v>
      </c>
      <c r="F174" s="156">
        <v>0.73</v>
      </c>
      <c r="G174" s="157">
        <f t="shared" si="40"/>
        <v>0.92</v>
      </c>
      <c r="H174" s="156">
        <f t="shared" si="41"/>
        <v>356.96</v>
      </c>
    </row>
    <row r="175" spans="1:9" outlineLevel="1">
      <c r="A175" s="179"/>
      <c r="B175" s="160"/>
      <c r="C175" s="161" t="s">
        <v>9</v>
      </c>
      <c r="D175" s="160"/>
      <c r="E175" s="162"/>
      <c r="F175" s="163"/>
      <c r="G175" s="164"/>
      <c r="H175" s="165">
        <f>SUM(H171:H174)</f>
        <v>9298.8199999999979</v>
      </c>
      <c r="I175" s="37"/>
    </row>
    <row r="176" spans="1:9" s="37" customFormat="1" outlineLevel="1">
      <c r="A176" s="166" t="s">
        <v>79</v>
      </c>
      <c r="B176" s="166"/>
      <c r="C176" s="172" t="s">
        <v>806</v>
      </c>
      <c r="D176" s="166"/>
      <c r="E176" s="177"/>
      <c r="F176" s="176"/>
      <c r="G176" s="178"/>
      <c r="H176" s="176"/>
    </row>
    <row r="177" spans="1:9" s="52" customFormat="1" ht="47.25" outlineLevel="2">
      <c r="A177" s="154" t="s">
        <v>807</v>
      </c>
      <c r="B177" s="154" t="s">
        <v>796</v>
      </c>
      <c r="C177" s="155" t="s">
        <v>797</v>
      </c>
      <c r="D177" s="154" t="s">
        <v>191</v>
      </c>
      <c r="E177" s="150">
        <v>4.8499999999999996</v>
      </c>
      <c r="F177" s="156">
        <v>678.21</v>
      </c>
      <c r="G177" s="157">
        <f t="shared" ref="G177:G180" si="42">TRUNC(F177*(1+$E$2),2)</f>
        <v>855.01</v>
      </c>
      <c r="H177" s="156">
        <f t="shared" ref="H177:H180" si="43">TRUNC((G177*E177),2)</f>
        <v>4146.79</v>
      </c>
    </row>
    <row r="178" spans="1:9" s="52" customFormat="1" ht="47.25" outlineLevel="2">
      <c r="A178" s="154" t="s">
        <v>808</v>
      </c>
      <c r="B178" s="154" t="s">
        <v>765</v>
      </c>
      <c r="C178" s="155" t="s">
        <v>766</v>
      </c>
      <c r="D178" s="154" t="s">
        <v>191</v>
      </c>
      <c r="E178" s="150">
        <v>1.22</v>
      </c>
      <c r="F178" s="156">
        <v>120.83</v>
      </c>
      <c r="G178" s="157">
        <f t="shared" si="42"/>
        <v>152.33000000000001</v>
      </c>
      <c r="H178" s="156">
        <f t="shared" si="43"/>
        <v>185.84</v>
      </c>
    </row>
    <row r="179" spans="1:9" s="52" customFormat="1" ht="31.5" outlineLevel="2">
      <c r="A179" s="154" t="s">
        <v>809</v>
      </c>
      <c r="B179" s="154" t="s">
        <v>804</v>
      </c>
      <c r="C179" s="155" t="s">
        <v>805</v>
      </c>
      <c r="D179" s="154" t="s">
        <v>777</v>
      </c>
      <c r="E179" s="150">
        <v>177.49</v>
      </c>
      <c r="F179" s="156">
        <v>22.08</v>
      </c>
      <c r="G179" s="157">
        <f t="shared" si="42"/>
        <v>27.83</v>
      </c>
      <c r="H179" s="156">
        <f t="shared" si="43"/>
        <v>4939.54</v>
      </c>
    </row>
    <row r="180" spans="1:9" s="52" customFormat="1" ht="31.5" outlineLevel="2">
      <c r="A180" s="154" t="s">
        <v>810</v>
      </c>
      <c r="B180" s="154" t="s">
        <v>802</v>
      </c>
      <c r="C180" s="155" t="s">
        <v>803</v>
      </c>
      <c r="D180" s="154" t="s">
        <v>24</v>
      </c>
      <c r="E180" s="150">
        <v>99</v>
      </c>
      <c r="F180" s="156">
        <v>0.73</v>
      </c>
      <c r="G180" s="157">
        <f t="shared" si="42"/>
        <v>0.92</v>
      </c>
      <c r="H180" s="156">
        <f t="shared" si="43"/>
        <v>91.08</v>
      </c>
    </row>
    <row r="181" spans="1:9" s="37" customFormat="1" outlineLevel="1">
      <c r="A181" s="179"/>
      <c r="B181" s="160"/>
      <c r="C181" s="161" t="s">
        <v>9</v>
      </c>
      <c r="D181" s="160"/>
      <c r="E181" s="162"/>
      <c r="F181" s="163"/>
      <c r="G181" s="164"/>
      <c r="H181" s="165">
        <f>SUM(H177:H180)</f>
        <v>9363.25</v>
      </c>
    </row>
    <row r="182" spans="1:9" outlineLevel="1">
      <c r="A182" s="166" t="s">
        <v>80</v>
      </c>
      <c r="B182" s="166"/>
      <c r="C182" s="172" t="s">
        <v>811</v>
      </c>
      <c r="D182" s="166"/>
      <c r="E182" s="177"/>
      <c r="F182" s="176"/>
      <c r="G182" s="178"/>
      <c r="H182" s="176"/>
      <c r="I182" s="37"/>
    </row>
    <row r="183" spans="1:9" s="52" customFormat="1" ht="47.25" outlineLevel="2">
      <c r="A183" s="154" t="s">
        <v>822</v>
      </c>
      <c r="B183" s="154" t="s">
        <v>812</v>
      </c>
      <c r="C183" s="155" t="s">
        <v>813</v>
      </c>
      <c r="D183" s="154" t="s">
        <v>27</v>
      </c>
      <c r="E183" s="150">
        <v>265.77</v>
      </c>
      <c r="F183" s="156">
        <v>243.17</v>
      </c>
      <c r="G183" s="157">
        <f t="shared" ref="G183:G187" si="44">TRUNC(F183*(1+$E$2),2)</f>
        <v>306.56</v>
      </c>
      <c r="H183" s="156">
        <f t="shared" ref="H183:H187" si="45">TRUNC((G183*E183),2)</f>
        <v>81474.45</v>
      </c>
    </row>
    <row r="184" spans="1:9" s="52" customFormat="1" ht="63" outlineLevel="2">
      <c r="A184" s="154" t="s">
        <v>823</v>
      </c>
      <c r="B184" s="154" t="s">
        <v>814</v>
      </c>
      <c r="C184" s="155" t="s">
        <v>815</v>
      </c>
      <c r="D184" s="154" t="s">
        <v>191</v>
      </c>
      <c r="E184" s="150">
        <v>15.66</v>
      </c>
      <c r="F184" s="156">
        <v>697.37</v>
      </c>
      <c r="G184" s="157">
        <f t="shared" si="44"/>
        <v>879.17</v>
      </c>
      <c r="H184" s="156">
        <f t="shared" si="45"/>
        <v>13767.8</v>
      </c>
    </row>
    <row r="185" spans="1:9" s="52" customFormat="1" ht="47.25" outlineLevel="2">
      <c r="A185" s="154" t="s">
        <v>824</v>
      </c>
      <c r="B185" s="154" t="s">
        <v>816</v>
      </c>
      <c r="C185" s="155" t="s">
        <v>817</v>
      </c>
      <c r="D185" s="154" t="s">
        <v>777</v>
      </c>
      <c r="E185" s="150">
        <v>362.2</v>
      </c>
      <c r="F185" s="156">
        <v>19.43</v>
      </c>
      <c r="G185" s="157">
        <f t="shared" si="44"/>
        <v>24.49</v>
      </c>
      <c r="H185" s="156">
        <f t="shared" si="45"/>
        <v>8870.27</v>
      </c>
    </row>
    <row r="186" spans="1:9" s="52" customFormat="1" ht="47.25" outlineLevel="2">
      <c r="A186" s="154" t="s">
        <v>825</v>
      </c>
      <c r="B186" s="154" t="s">
        <v>818</v>
      </c>
      <c r="C186" s="155" t="s">
        <v>819</v>
      </c>
      <c r="D186" s="154" t="s">
        <v>777</v>
      </c>
      <c r="E186" s="150">
        <v>772.9</v>
      </c>
      <c r="F186" s="156">
        <v>16.38</v>
      </c>
      <c r="G186" s="157">
        <f t="shared" si="44"/>
        <v>20.65</v>
      </c>
      <c r="H186" s="156">
        <f t="shared" si="45"/>
        <v>15960.38</v>
      </c>
    </row>
    <row r="187" spans="1:9" s="52" customFormat="1" ht="47.25" outlineLevel="2">
      <c r="A187" s="154" t="s">
        <v>826</v>
      </c>
      <c r="B187" s="154" t="s">
        <v>820</v>
      </c>
      <c r="C187" s="155" t="s">
        <v>821</v>
      </c>
      <c r="D187" s="154" t="s">
        <v>777</v>
      </c>
      <c r="E187" s="150">
        <v>123.3</v>
      </c>
      <c r="F187" s="156">
        <v>13.89</v>
      </c>
      <c r="G187" s="157">
        <f t="shared" si="44"/>
        <v>17.510000000000002</v>
      </c>
      <c r="H187" s="156">
        <f t="shared" si="45"/>
        <v>2158.98</v>
      </c>
    </row>
    <row r="188" spans="1:9" outlineLevel="1">
      <c r="A188" s="179"/>
      <c r="B188" s="160"/>
      <c r="C188" s="161" t="s">
        <v>9</v>
      </c>
      <c r="D188" s="160"/>
      <c r="E188" s="162"/>
      <c r="F188" s="163"/>
      <c r="G188" s="164"/>
      <c r="H188" s="165">
        <f>SUM(H183:H187)</f>
        <v>122231.88</v>
      </c>
      <c r="I188" s="37"/>
    </row>
    <row r="189" spans="1:9" outlineLevel="1">
      <c r="A189" s="166" t="s">
        <v>81</v>
      </c>
      <c r="B189" s="166"/>
      <c r="C189" s="172" t="s">
        <v>89</v>
      </c>
      <c r="D189" s="166"/>
      <c r="E189" s="177"/>
      <c r="F189" s="176"/>
      <c r="G189" s="178"/>
      <c r="H189" s="176"/>
      <c r="I189" s="37"/>
    </row>
    <row r="190" spans="1:9" s="52" customFormat="1" ht="47.25" outlineLevel="2">
      <c r="A190" s="154" t="s">
        <v>827</v>
      </c>
      <c r="B190" s="154" t="s">
        <v>835</v>
      </c>
      <c r="C190" s="155" t="s">
        <v>836</v>
      </c>
      <c r="D190" s="154" t="s">
        <v>27</v>
      </c>
      <c r="E190" s="150">
        <v>298.27999999999997</v>
      </c>
      <c r="F190" s="156">
        <v>230.59</v>
      </c>
      <c r="G190" s="157">
        <f t="shared" ref="G190:G197" si="46">TRUNC(F190*(1+$E$2),2)</f>
        <v>290.7</v>
      </c>
      <c r="H190" s="156">
        <f t="shared" ref="H190:H197" si="47">TRUNC((G190*E190),2)</f>
        <v>86709.99</v>
      </c>
    </row>
    <row r="191" spans="1:9" s="52" customFormat="1" ht="47.25" outlineLevel="2">
      <c r="A191" s="154" t="s">
        <v>828</v>
      </c>
      <c r="B191" s="154" t="s">
        <v>837</v>
      </c>
      <c r="C191" s="155" t="s">
        <v>838</v>
      </c>
      <c r="D191" s="154" t="s">
        <v>191</v>
      </c>
      <c r="E191" s="150">
        <v>21.71</v>
      </c>
      <c r="F191" s="156">
        <v>686.69</v>
      </c>
      <c r="G191" s="157">
        <f t="shared" si="46"/>
        <v>865.71</v>
      </c>
      <c r="H191" s="156">
        <f t="shared" si="47"/>
        <v>18794.560000000001</v>
      </c>
    </row>
    <row r="192" spans="1:9" s="52" customFormat="1" ht="47.25" outlineLevel="2">
      <c r="A192" s="154" t="s">
        <v>829</v>
      </c>
      <c r="B192" s="154" t="s">
        <v>816</v>
      </c>
      <c r="C192" s="155" t="s">
        <v>817</v>
      </c>
      <c r="D192" s="154" t="s">
        <v>777</v>
      </c>
      <c r="E192" s="150">
        <v>251.4</v>
      </c>
      <c r="F192" s="156">
        <v>19.43</v>
      </c>
      <c r="G192" s="157">
        <f t="shared" si="46"/>
        <v>24.49</v>
      </c>
      <c r="H192" s="156">
        <f t="shared" si="47"/>
        <v>6156.78</v>
      </c>
    </row>
    <row r="193" spans="1:9" s="52" customFormat="1" ht="47.25" outlineLevel="2">
      <c r="A193" s="154" t="s">
        <v>830</v>
      </c>
      <c r="B193" s="154" t="s">
        <v>839</v>
      </c>
      <c r="C193" s="155" t="s">
        <v>840</v>
      </c>
      <c r="D193" s="154" t="s">
        <v>777</v>
      </c>
      <c r="E193" s="150">
        <v>18.100000000000001</v>
      </c>
      <c r="F193" s="156">
        <v>18.93</v>
      </c>
      <c r="G193" s="157">
        <f t="shared" si="46"/>
        <v>23.86</v>
      </c>
      <c r="H193" s="156">
        <f t="shared" si="47"/>
        <v>431.86</v>
      </c>
    </row>
    <row r="194" spans="1:9" s="52" customFormat="1" ht="47.25" outlineLevel="2">
      <c r="A194" s="154" t="s">
        <v>831</v>
      </c>
      <c r="B194" s="154" t="s">
        <v>841</v>
      </c>
      <c r="C194" s="155" t="s">
        <v>842</v>
      </c>
      <c r="D194" s="154" t="s">
        <v>777</v>
      </c>
      <c r="E194" s="150">
        <v>64.599999999999994</v>
      </c>
      <c r="F194" s="156">
        <v>18.149999999999999</v>
      </c>
      <c r="G194" s="157">
        <f t="shared" si="46"/>
        <v>22.88</v>
      </c>
      <c r="H194" s="156">
        <f t="shared" si="47"/>
        <v>1478.04</v>
      </c>
    </row>
    <row r="195" spans="1:9" s="52" customFormat="1" ht="47.25" outlineLevel="2">
      <c r="A195" s="154" t="s">
        <v>832</v>
      </c>
      <c r="B195" s="154" t="s">
        <v>818</v>
      </c>
      <c r="C195" s="155" t="s">
        <v>819</v>
      </c>
      <c r="D195" s="154" t="s">
        <v>777</v>
      </c>
      <c r="E195" s="150">
        <v>891.9</v>
      </c>
      <c r="F195" s="156">
        <v>16.38</v>
      </c>
      <c r="G195" s="157">
        <f t="shared" si="46"/>
        <v>20.65</v>
      </c>
      <c r="H195" s="156">
        <f t="shared" si="47"/>
        <v>18417.73</v>
      </c>
    </row>
    <row r="196" spans="1:9" s="52" customFormat="1" ht="47.25" outlineLevel="2">
      <c r="A196" s="154" t="s">
        <v>833</v>
      </c>
      <c r="B196" s="154" t="s">
        <v>820</v>
      </c>
      <c r="C196" s="155" t="s">
        <v>821</v>
      </c>
      <c r="D196" s="154" t="s">
        <v>777</v>
      </c>
      <c r="E196" s="150">
        <v>194.5</v>
      </c>
      <c r="F196" s="156">
        <v>13.89</v>
      </c>
      <c r="G196" s="157">
        <f t="shared" si="46"/>
        <v>17.510000000000002</v>
      </c>
      <c r="H196" s="156">
        <f t="shared" si="47"/>
        <v>3405.69</v>
      </c>
    </row>
    <row r="197" spans="1:9" s="52" customFormat="1" ht="47.25" outlineLevel="2">
      <c r="A197" s="154" t="s">
        <v>834</v>
      </c>
      <c r="B197" s="154" t="s">
        <v>843</v>
      </c>
      <c r="C197" s="155" t="s">
        <v>844</v>
      </c>
      <c r="D197" s="154" t="s">
        <v>777</v>
      </c>
      <c r="E197" s="150">
        <v>48.7</v>
      </c>
      <c r="F197" s="156">
        <v>13.29</v>
      </c>
      <c r="G197" s="157">
        <f t="shared" si="46"/>
        <v>16.75</v>
      </c>
      <c r="H197" s="156">
        <f t="shared" si="47"/>
        <v>815.72</v>
      </c>
    </row>
    <row r="198" spans="1:9" outlineLevel="1">
      <c r="A198" s="179"/>
      <c r="B198" s="160"/>
      <c r="C198" s="161" t="s">
        <v>9</v>
      </c>
      <c r="D198" s="160"/>
      <c r="E198" s="162"/>
      <c r="F198" s="163"/>
      <c r="G198" s="164"/>
      <c r="H198" s="165">
        <f>SUM(H190:H197)</f>
        <v>136210.37</v>
      </c>
      <c r="I198" s="37"/>
    </row>
    <row r="199" spans="1:9" outlineLevel="1">
      <c r="A199" s="148" t="s">
        <v>100</v>
      </c>
      <c r="B199" s="148"/>
      <c r="C199" s="149" t="s">
        <v>845</v>
      </c>
      <c r="D199" s="148"/>
      <c r="E199" s="182"/>
      <c r="F199" s="183"/>
      <c r="G199" s="184"/>
      <c r="H199" s="183"/>
      <c r="I199" s="37"/>
    </row>
    <row r="200" spans="1:9" s="52" customFormat="1" ht="47.25" outlineLevel="2">
      <c r="A200" s="154" t="s">
        <v>850</v>
      </c>
      <c r="B200" s="154" t="s">
        <v>846</v>
      </c>
      <c r="C200" s="155" t="s">
        <v>847</v>
      </c>
      <c r="D200" s="154" t="s">
        <v>27</v>
      </c>
      <c r="E200" s="150">
        <v>141.04</v>
      </c>
      <c r="F200" s="156">
        <v>105.08</v>
      </c>
      <c r="G200" s="157">
        <f t="shared" ref="G200:G202" si="48">TRUNC(F200*(1+$E$2),2)</f>
        <v>132.47</v>
      </c>
      <c r="H200" s="156">
        <f t="shared" ref="H200:H202" si="49">TRUNC((G200*E200),2)</f>
        <v>18683.560000000001</v>
      </c>
    </row>
    <row r="201" spans="1:9" s="52" customFormat="1" ht="47.25" outlineLevel="2">
      <c r="A201" s="154" t="s">
        <v>851</v>
      </c>
      <c r="B201" s="154" t="s">
        <v>837</v>
      </c>
      <c r="C201" s="155" t="s">
        <v>838</v>
      </c>
      <c r="D201" s="154" t="s">
        <v>191</v>
      </c>
      <c r="E201" s="150">
        <v>14.1</v>
      </c>
      <c r="F201" s="156">
        <v>686.69</v>
      </c>
      <c r="G201" s="157">
        <f t="shared" si="48"/>
        <v>865.71</v>
      </c>
      <c r="H201" s="156">
        <f t="shared" si="49"/>
        <v>12206.51</v>
      </c>
    </row>
    <row r="202" spans="1:9" s="52" customFormat="1" ht="47.25" outlineLevel="2">
      <c r="A202" s="154" t="s">
        <v>852</v>
      </c>
      <c r="B202" s="154" t="s">
        <v>848</v>
      </c>
      <c r="C202" s="155" t="s">
        <v>849</v>
      </c>
      <c r="D202" s="154" t="s">
        <v>777</v>
      </c>
      <c r="E202" s="150">
        <v>1527.9</v>
      </c>
      <c r="F202" s="156">
        <v>16.32</v>
      </c>
      <c r="G202" s="157">
        <f t="shared" si="48"/>
        <v>20.57</v>
      </c>
      <c r="H202" s="156">
        <f t="shared" si="49"/>
        <v>31428.9</v>
      </c>
    </row>
    <row r="203" spans="1:9" outlineLevel="1">
      <c r="A203" s="179"/>
      <c r="B203" s="160"/>
      <c r="C203" s="161" t="s">
        <v>9</v>
      </c>
      <c r="D203" s="160"/>
      <c r="E203" s="162"/>
      <c r="F203" s="163"/>
      <c r="G203" s="164"/>
      <c r="H203" s="165">
        <f>SUM(H200:H202)</f>
        <v>62318.97</v>
      </c>
      <c r="I203" s="37"/>
    </row>
    <row r="204" spans="1:9" outlineLevel="1">
      <c r="A204" s="148" t="s">
        <v>82</v>
      </c>
      <c r="B204" s="148"/>
      <c r="C204" s="149" t="s">
        <v>853</v>
      </c>
      <c r="D204" s="148"/>
      <c r="E204" s="182"/>
      <c r="F204" s="183"/>
      <c r="G204" s="184"/>
      <c r="H204" s="183"/>
      <c r="I204" s="37"/>
    </row>
    <row r="205" spans="1:9" s="52" customFormat="1" outlineLevel="2">
      <c r="A205" s="154" t="s">
        <v>868</v>
      </c>
      <c r="B205" s="154" t="s">
        <v>854</v>
      </c>
      <c r="C205" s="155" t="s">
        <v>855</v>
      </c>
      <c r="D205" s="154" t="s">
        <v>777</v>
      </c>
      <c r="E205" s="150">
        <v>28409.62</v>
      </c>
      <c r="F205" s="156">
        <v>14.33</v>
      </c>
      <c r="G205" s="157">
        <f t="shared" ref="G205:G211" si="50">TRUNC(F205*(1+$E$2),2)</f>
        <v>18.059999999999999</v>
      </c>
      <c r="H205" s="156">
        <f t="shared" ref="H205:H211" si="51">TRUNC((G205*E205),2)</f>
        <v>513077.73</v>
      </c>
    </row>
    <row r="206" spans="1:9" s="52" customFormat="1" outlineLevel="2">
      <c r="A206" s="154" t="s">
        <v>869</v>
      </c>
      <c r="B206" s="154" t="s">
        <v>856</v>
      </c>
      <c r="C206" s="155" t="s">
        <v>857</v>
      </c>
      <c r="D206" s="154" t="s">
        <v>777</v>
      </c>
      <c r="E206" s="150">
        <v>28409.65</v>
      </c>
      <c r="F206" s="156">
        <v>2.65</v>
      </c>
      <c r="G206" s="157">
        <f t="shared" si="50"/>
        <v>3.34</v>
      </c>
      <c r="H206" s="156">
        <f t="shared" si="51"/>
        <v>94888.23</v>
      </c>
    </row>
    <row r="207" spans="1:9" s="52" customFormat="1" ht="47.25" outlineLevel="2">
      <c r="A207" s="154" t="s">
        <v>870</v>
      </c>
      <c r="B207" s="154" t="s">
        <v>858</v>
      </c>
      <c r="C207" s="155" t="s">
        <v>859</v>
      </c>
      <c r="D207" s="154" t="s">
        <v>27</v>
      </c>
      <c r="E207" s="150">
        <v>2623.71</v>
      </c>
      <c r="F207" s="156">
        <v>7.49</v>
      </c>
      <c r="G207" s="157">
        <f t="shared" si="50"/>
        <v>9.44</v>
      </c>
      <c r="H207" s="156">
        <f t="shared" si="51"/>
        <v>24767.82</v>
      </c>
    </row>
    <row r="208" spans="1:9" s="52" customFormat="1" ht="47.25" outlineLevel="2">
      <c r="A208" s="154" t="s">
        <v>871</v>
      </c>
      <c r="B208" s="154" t="s">
        <v>860</v>
      </c>
      <c r="C208" s="155" t="s">
        <v>861</v>
      </c>
      <c r="D208" s="154" t="s">
        <v>777</v>
      </c>
      <c r="E208" s="150">
        <v>61.63</v>
      </c>
      <c r="F208" s="156">
        <v>15.93</v>
      </c>
      <c r="G208" s="157">
        <f t="shared" si="50"/>
        <v>20.079999999999998</v>
      </c>
      <c r="H208" s="156">
        <f t="shared" si="51"/>
        <v>1237.53</v>
      </c>
    </row>
    <row r="209" spans="1:9" s="52" customFormat="1" ht="47.25" outlineLevel="2">
      <c r="A209" s="154" t="s">
        <v>872</v>
      </c>
      <c r="B209" s="154" t="s">
        <v>862</v>
      </c>
      <c r="C209" s="155" t="s">
        <v>863</v>
      </c>
      <c r="D209" s="154" t="s">
        <v>777</v>
      </c>
      <c r="E209" s="150">
        <v>177.45</v>
      </c>
      <c r="F209" s="156">
        <v>13.56</v>
      </c>
      <c r="G209" s="157">
        <f t="shared" si="50"/>
        <v>17.09</v>
      </c>
      <c r="H209" s="156">
        <f t="shared" si="51"/>
        <v>3032.62</v>
      </c>
    </row>
    <row r="210" spans="1:9" s="52" customFormat="1" ht="31.5" outlineLevel="2">
      <c r="A210" s="154" t="s">
        <v>873</v>
      </c>
      <c r="B210" s="154" t="s">
        <v>864</v>
      </c>
      <c r="C210" s="155" t="s">
        <v>865</v>
      </c>
      <c r="D210" s="154" t="s">
        <v>777</v>
      </c>
      <c r="E210" s="150">
        <v>12</v>
      </c>
      <c r="F210" s="156">
        <v>56.4</v>
      </c>
      <c r="G210" s="157">
        <f t="shared" si="50"/>
        <v>71.099999999999994</v>
      </c>
      <c r="H210" s="156">
        <f t="shared" si="51"/>
        <v>853.2</v>
      </c>
    </row>
    <row r="211" spans="1:9" s="52" customFormat="1" outlineLevel="2">
      <c r="A211" s="154" t="s">
        <v>874</v>
      </c>
      <c r="B211" s="154" t="s">
        <v>866</v>
      </c>
      <c r="C211" s="155" t="s">
        <v>867</v>
      </c>
      <c r="D211" s="154" t="s">
        <v>24</v>
      </c>
      <c r="E211" s="150">
        <v>104</v>
      </c>
      <c r="F211" s="156">
        <v>1.04</v>
      </c>
      <c r="G211" s="157">
        <f t="shared" si="50"/>
        <v>1.31</v>
      </c>
      <c r="H211" s="156">
        <f t="shared" si="51"/>
        <v>136.24</v>
      </c>
    </row>
    <row r="212" spans="1:9" outlineLevel="1">
      <c r="A212" s="179"/>
      <c r="B212" s="160"/>
      <c r="C212" s="161" t="s">
        <v>9</v>
      </c>
      <c r="D212" s="160"/>
      <c r="E212" s="162"/>
      <c r="F212" s="163"/>
      <c r="G212" s="164"/>
      <c r="H212" s="165">
        <f>SUM(H205:H211)</f>
        <v>637993.36999999988</v>
      </c>
      <c r="I212" s="37"/>
    </row>
    <row r="213" spans="1:9" s="37" customFormat="1" outlineLevel="1">
      <c r="A213" s="166" t="s">
        <v>83</v>
      </c>
      <c r="B213" s="166"/>
      <c r="C213" s="172" t="s">
        <v>909</v>
      </c>
      <c r="D213" s="166"/>
      <c r="E213" s="177"/>
      <c r="F213" s="176"/>
      <c r="G213" s="178"/>
      <c r="H213" s="176"/>
    </row>
    <row r="214" spans="1:9" s="52" customFormat="1" ht="31.5" outlineLevel="2">
      <c r="A214" s="154" t="s">
        <v>893</v>
      </c>
      <c r="B214" s="154" t="s">
        <v>875</v>
      </c>
      <c r="C214" s="155" t="s">
        <v>876</v>
      </c>
      <c r="D214" s="154" t="s">
        <v>26</v>
      </c>
      <c r="E214" s="150">
        <v>160</v>
      </c>
      <c r="F214" s="156">
        <v>77.87</v>
      </c>
      <c r="G214" s="157">
        <f t="shared" ref="G214:G229" si="52">TRUNC(F214*(1+$E$2),2)</f>
        <v>98.17</v>
      </c>
      <c r="H214" s="156">
        <f t="shared" ref="H214:H229" si="53">TRUNC((G214*E214),2)</f>
        <v>15707.2</v>
      </c>
    </row>
    <row r="215" spans="1:9" s="52" customFormat="1" ht="31.5" outlineLevel="2">
      <c r="A215" s="154" t="s">
        <v>894</v>
      </c>
      <c r="B215" s="154" t="s">
        <v>786</v>
      </c>
      <c r="C215" s="155" t="s">
        <v>787</v>
      </c>
      <c r="D215" s="154" t="s">
        <v>777</v>
      </c>
      <c r="E215" s="150">
        <v>436.98</v>
      </c>
      <c r="F215" s="156">
        <v>14.81</v>
      </c>
      <c r="G215" s="157">
        <f t="shared" si="52"/>
        <v>18.670000000000002</v>
      </c>
      <c r="H215" s="156">
        <f t="shared" si="53"/>
        <v>8158.41</v>
      </c>
    </row>
    <row r="216" spans="1:9" s="52" customFormat="1" ht="31.5" outlineLevel="2">
      <c r="A216" s="154" t="s">
        <v>895</v>
      </c>
      <c r="B216" s="154" t="s">
        <v>877</v>
      </c>
      <c r="C216" s="155" t="s">
        <v>878</v>
      </c>
      <c r="D216" s="154" t="s">
        <v>777</v>
      </c>
      <c r="E216" s="150">
        <v>188.5</v>
      </c>
      <c r="F216" s="156">
        <v>16.78</v>
      </c>
      <c r="G216" s="157">
        <f t="shared" si="52"/>
        <v>21.15</v>
      </c>
      <c r="H216" s="156">
        <f t="shared" si="53"/>
        <v>3986.77</v>
      </c>
    </row>
    <row r="217" spans="1:9" s="52" customFormat="1" ht="47.25" outlineLevel="2">
      <c r="A217" s="154" t="s">
        <v>896</v>
      </c>
      <c r="B217" s="154" t="s">
        <v>879</v>
      </c>
      <c r="C217" s="155" t="s">
        <v>880</v>
      </c>
      <c r="D217" s="154" t="s">
        <v>191</v>
      </c>
      <c r="E217" s="150">
        <v>16.2</v>
      </c>
      <c r="F217" s="156">
        <v>130.56</v>
      </c>
      <c r="G217" s="157">
        <f t="shared" si="52"/>
        <v>164.59</v>
      </c>
      <c r="H217" s="156">
        <f t="shared" si="53"/>
        <v>2666.35</v>
      </c>
    </row>
    <row r="218" spans="1:9" s="52" customFormat="1" ht="63" outlineLevel="2">
      <c r="A218" s="154" t="s">
        <v>897</v>
      </c>
      <c r="B218" s="154" t="s">
        <v>751</v>
      </c>
      <c r="C218" s="155" t="s">
        <v>752</v>
      </c>
      <c r="D218" s="154" t="s">
        <v>191</v>
      </c>
      <c r="E218" s="150">
        <v>1684.8</v>
      </c>
      <c r="F218" s="156">
        <v>7.42</v>
      </c>
      <c r="G218" s="157">
        <f t="shared" si="52"/>
        <v>9.35</v>
      </c>
      <c r="H218" s="156">
        <f t="shared" si="53"/>
        <v>15752.88</v>
      </c>
    </row>
    <row r="219" spans="1:9" s="52" customFormat="1" ht="47.25" outlineLevel="2">
      <c r="A219" s="154" t="s">
        <v>898</v>
      </c>
      <c r="B219" s="154" t="s">
        <v>753</v>
      </c>
      <c r="C219" s="155" t="s">
        <v>754</v>
      </c>
      <c r="D219" s="154" t="s">
        <v>192</v>
      </c>
      <c r="E219" s="150">
        <v>16848</v>
      </c>
      <c r="F219" s="156">
        <v>2.34</v>
      </c>
      <c r="G219" s="157">
        <f t="shared" si="52"/>
        <v>2.95</v>
      </c>
      <c r="H219" s="156">
        <f t="shared" si="53"/>
        <v>49701.599999999999</v>
      </c>
    </row>
    <row r="220" spans="1:9" s="52" customFormat="1" ht="31.5" outlineLevel="2">
      <c r="A220" s="154" t="s">
        <v>899</v>
      </c>
      <c r="B220" s="154" t="s">
        <v>755</v>
      </c>
      <c r="C220" s="155" t="s">
        <v>756</v>
      </c>
      <c r="D220" s="154" t="s">
        <v>27</v>
      </c>
      <c r="E220" s="150">
        <v>36</v>
      </c>
      <c r="F220" s="156">
        <v>4.37</v>
      </c>
      <c r="G220" s="157">
        <f t="shared" si="52"/>
        <v>5.5</v>
      </c>
      <c r="H220" s="156">
        <f t="shared" si="53"/>
        <v>198</v>
      </c>
    </row>
    <row r="221" spans="1:9" s="52" customFormat="1" outlineLevel="2">
      <c r="A221" s="154" t="s">
        <v>900</v>
      </c>
      <c r="B221" s="154" t="s">
        <v>881</v>
      </c>
      <c r="C221" s="155" t="s">
        <v>882</v>
      </c>
      <c r="D221" s="154" t="s">
        <v>191</v>
      </c>
      <c r="E221" s="150">
        <v>1.8</v>
      </c>
      <c r="F221" s="156">
        <v>547.32000000000005</v>
      </c>
      <c r="G221" s="157">
        <f t="shared" si="52"/>
        <v>690</v>
      </c>
      <c r="H221" s="156">
        <f t="shared" si="53"/>
        <v>1242</v>
      </c>
    </row>
    <row r="222" spans="1:9" s="52" customFormat="1" ht="31.5" outlineLevel="2">
      <c r="A222" s="154" t="s">
        <v>901</v>
      </c>
      <c r="B222" s="154" t="s">
        <v>294</v>
      </c>
      <c r="C222" s="155" t="s">
        <v>295</v>
      </c>
      <c r="D222" s="154" t="s">
        <v>27</v>
      </c>
      <c r="E222" s="150">
        <v>124.8</v>
      </c>
      <c r="F222" s="156">
        <v>57.84</v>
      </c>
      <c r="G222" s="157">
        <f t="shared" si="52"/>
        <v>72.91</v>
      </c>
      <c r="H222" s="156">
        <f t="shared" si="53"/>
        <v>9099.16</v>
      </c>
    </row>
    <row r="223" spans="1:9" s="52" customFormat="1" ht="63" outlineLevel="2">
      <c r="A223" s="154" t="s">
        <v>902</v>
      </c>
      <c r="B223" s="154" t="s">
        <v>883</v>
      </c>
      <c r="C223" s="155" t="s">
        <v>884</v>
      </c>
      <c r="D223" s="154" t="s">
        <v>27</v>
      </c>
      <c r="E223" s="150">
        <v>48</v>
      </c>
      <c r="F223" s="156">
        <v>106.26</v>
      </c>
      <c r="G223" s="157">
        <f t="shared" si="52"/>
        <v>133.96</v>
      </c>
      <c r="H223" s="156">
        <f t="shared" si="53"/>
        <v>6430.08</v>
      </c>
    </row>
    <row r="224" spans="1:9" s="52" customFormat="1" ht="31.5" outlineLevel="2">
      <c r="A224" s="154" t="s">
        <v>903</v>
      </c>
      <c r="B224" s="154" t="s">
        <v>885</v>
      </c>
      <c r="C224" s="155" t="s">
        <v>886</v>
      </c>
      <c r="D224" s="154" t="s">
        <v>191</v>
      </c>
      <c r="E224" s="150">
        <v>6.72</v>
      </c>
      <c r="F224" s="156">
        <v>710.37</v>
      </c>
      <c r="G224" s="157">
        <f t="shared" si="52"/>
        <v>895.56</v>
      </c>
      <c r="H224" s="156">
        <f t="shared" si="53"/>
        <v>6018.16</v>
      </c>
    </row>
    <row r="225" spans="1:8" s="52" customFormat="1" ht="31.5" outlineLevel="2">
      <c r="A225" s="154" t="s">
        <v>904</v>
      </c>
      <c r="B225" s="154" t="s">
        <v>887</v>
      </c>
      <c r="C225" s="155" t="s">
        <v>888</v>
      </c>
      <c r="D225" s="154" t="s">
        <v>191</v>
      </c>
      <c r="E225" s="150">
        <v>0.96</v>
      </c>
      <c r="F225" s="156">
        <v>810.31</v>
      </c>
      <c r="G225" s="157">
        <f t="shared" si="52"/>
        <v>1021.55</v>
      </c>
      <c r="H225" s="156">
        <f t="shared" si="53"/>
        <v>980.68</v>
      </c>
    </row>
    <row r="226" spans="1:8" s="52" customFormat="1" ht="31.5" outlineLevel="2">
      <c r="A226" s="154" t="s">
        <v>905</v>
      </c>
      <c r="B226" s="158" t="s">
        <v>889</v>
      </c>
      <c r="C226" s="159" t="s">
        <v>890</v>
      </c>
      <c r="D226" s="158" t="s">
        <v>777</v>
      </c>
      <c r="E226" s="150">
        <v>113.76</v>
      </c>
      <c r="F226" s="156">
        <v>18.16</v>
      </c>
      <c r="G226" s="157">
        <f t="shared" si="52"/>
        <v>22.89</v>
      </c>
      <c r="H226" s="156">
        <f t="shared" si="53"/>
        <v>2603.96</v>
      </c>
    </row>
    <row r="227" spans="1:8" s="52" customFormat="1" ht="31.5" outlineLevel="2">
      <c r="A227" s="154" t="s">
        <v>906</v>
      </c>
      <c r="B227" s="158" t="s">
        <v>891</v>
      </c>
      <c r="C227" s="199" t="s">
        <v>892</v>
      </c>
      <c r="D227" s="158" t="s">
        <v>777</v>
      </c>
      <c r="E227" s="150">
        <v>294.19</v>
      </c>
      <c r="F227" s="156">
        <v>13.95</v>
      </c>
      <c r="G227" s="157">
        <f t="shared" si="52"/>
        <v>17.579999999999998</v>
      </c>
      <c r="H227" s="156">
        <f t="shared" si="53"/>
        <v>5171.8599999999997</v>
      </c>
    </row>
    <row r="228" spans="1:8" s="52" customFormat="1" ht="63" outlineLevel="2">
      <c r="A228" s="154" t="s">
        <v>907</v>
      </c>
      <c r="B228" s="158" t="s">
        <v>751</v>
      </c>
      <c r="C228" s="199" t="s">
        <v>752</v>
      </c>
      <c r="D228" s="158" t="s">
        <v>191</v>
      </c>
      <c r="E228" s="150">
        <v>1684.8</v>
      </c>
      <c r="F228" s="156">
        <v>7.42</v>
      </c>
      <c r="G228" s="157">
        <f t="shared" ref="G228" si="54">TRUNC(F228*(1+$E$2),2)</f>
        <v>9.35</v>
      </c>
      <c r="H228" s="156">
        <f t="shared" ref="H228" si="55">TRUNC((G228*E228),2)</f>
        <v>15752.88</v>
      </c>
    </row>
    <row r="229" spans="1:8" s="52" customFormat="1" ht="47.25" outlineLevel="2">
      <c r="A229" s="154" t="s">
        <v>908</v>
      </c>
      <c r="B229" s="158" t="s">
        <v>753</v>
      </c>
      <c r="C229" s="199" t="s">
        <v>754</v>
      </c>
      <c r="D229" s="158" t="s">
        <v>192</v>
      </c>
      <c r="E229" s="150">
        <v>16848</v>
      </c>
      <c r="F229" s="156">
        <v>2.34</v>
      </c>
      <c r="G229" s="157">
        <f t="shared" si="52"/>
        <v>2.95</v>
      </c>
      <c r="H229" s="156">
        <f t="shared" si="53"/>
        <v>49701.599999999999</v>
      </c>
    </row>
    <row r="230" spans="1:8" s="37" customFormat="1" outlineLevel="1">
      <c r="A230" s="179"/>
      <c r="B230" s="160"/>
      <c r="C230" s="161" t="s">
        <v>9</v>
      </c>
      <c r="D230" s="160"/>
      <c r="E230" s="162"/>
      <c r="F230" s="163"/>
      <c r="G230" s="164"/>
      <c r="H230" s="165">
        <f>SUM(H214:H229)</f>
        <v>193171.59</v>
      </c>
    </row>
    <row r="231" spans="1:8" s="37" customFormat="1" outlineLevel="1">
      <c r="A231" s="148" t="s">
        <v>84</v>
      </c>
      <c r="B231" s="148"/>
      <c r="C231" s="149" t="s">
        <v>910</v>
      </c>
      <c r="D231" s="148"/>
      <c r="E231" s="150"/>
      <c r="F231" s="151"/>
      <c r="G231" s="157"/>
      <c r="H231" s="181"/>
    </row>
    <row r="232" spans="1:8" s="52" customFormat="1" outlineLevel="2">
      <c r="A232" s="148"/>
      <c r="B232" s="154"/>
      <c r="C232" s="149" t="s">
        <v>746</v>
      </c>
      <c r="D232" s="154"/>
      <c r="E232" s="150"/>
      <c r="F232" s="156"/>
      <c r="G232" s="157"/>
      <c r="H232" s="156"/>
    </row>
    <row r="233" spans="1:8" s="52" customFormat="1" ht="78.75" outlineLevel="2">
      <c r="A233" s="154" t="s">
        <v>911</v>
      </c>
      <c r="B233" s="154" t="s">
        <v>912</v>
      </c>
      <c r="C233" s="155" t="s">
        <v>913</v>
      </c>
      <c r="D233" s="154" t="s">
        <v>191</v>
      </c>
      <c r="E233" s="150">
        <v>8.67</v>
      </c>
      <c r="F233" s="156">
        <v>9.4499999999999993</v>
      </c>
      <c r="G233" s="157">
        <f t="shared" ref="G233:G246" si="56">TRUNC(F233*(1+$E$2),2)</f>
        <v>11.91</v>
      </c>
      <c r="H233" s="156">
        <f t="shared" ref="H233:H246" si="57">TRUNC((G233*E233),2)</f>
        <v>103.25</v>
      </c>
    </row>
    <row r="234" spans="1:8" s="52" customFormat="1" ht="63" outlineLevel="2">
      <c r="A234" s="154" t="s">
        <v>917</v>
      </c>
      <c r="B234" s="158" t="s">
        <v>751</v>
      </c>
      <c r="C234" s="159" t="s">
        <v>752</v>
      </c>
      <c r="D234" s="158" t="s">
        <v>191</v>
      </c>
      <c r="E234" s="150">
        <v>11.27</v>
      </c>
      <c r="F234" s="156">
        <v>7.42</v>
      </c>
      <c r="G234" s="157">
        <f t="shared" ref="G234:G242" si="58">TRUNC(F234*(1+$E$2),2)</f>
        <v>9.35</v>
      </c>
      <c r="H234" s="156">
        <f t="shared" ref="H234:H242" si="59">TRUNC((G234*E234),2)</f>
        <v>105.37</v>
      </c>
    </row>
    <row r="235" spans="1:8" s="52" customFormat="1" ht="47.25" outlineLevel="2">
      <c r="A235" s="154" t="s">
        <v>918</v>
      </c>
      <c r="B235" s="158" t="s">
        <v>753</v>
      </c>
      <c r="C235" s="199" t="s">
        <v>754</v>
      </c>
      <c r="D235" s="158" t="s">
        <v>192</v>
      </c>
      <c r="E235" s="150">
        <v>112.7</v>
      </c>
      <c r="F235" s="156">
        <v>2.34</v>
      </c>
      <c r="G235" s="157">
        <f t="shared" si="58"/>
        <v>2.95</v>
      </c>
      <c r="H235" s="156">
        <f t="shared" si="59"/>
        <v>332.46</v>
      </c>
    </row>
    <row r="236" spans="1:8" s="52" customFormat="1" ht="47.25" outlineLevel="2">
      <c r="A236" s="154" t="s">
        <v>919</v>
      </c>
      <c r="B236" s="158" t="s">
        <v>763</v>
      </c>
      <c r="C236" s="199" t="s">
        <v>764</v>
      </c>
      <c r="D236" s="158" t="s">
        <v>27</v>
      </c>
      <c r="E236" s="150">
        <v>34.68</v>
      </c>
      <c r="F236" s="156">
        <v>2.39</v>
      </c>
      <c r="G236" s="157">
        <f t="shared" si="58"/>
        <v>3.01</v>
      </c>
      <c r="H236" s="156">
        <f t="shared" si="59"/>
        <v>104.38</v>
      </c>
    </row>
    <row r="237" spans="1:8" s="52" customFormat="1" ht="47.25" outlineLevel="2">
      <c r="A237" s="154" t="s">
        <v>920</v>
      </c>
      <c r="B237" s="158" t="s">
        <v>765</v>
      </c>
      <c r="C237" s="199" t="s">
        <v>766</v>
      </c>
      <c r="D237" s="158" t="s">
        <v>191</v>
      </c>
      <c r="E237" s="150">
        <v>3.47</v>
      </c>
      <c r="F237" s="156">
        <v>120.83</v>
      </c>
      <c r="G237" s="157">
        <f t="shared" si="58"/>
        <v>152.33000000000001</v>
      </c>
      <c r="H237" s="156">
        <f t="shared" si="59"/>
        <v>528.58000000000004</v>
      </c>
    </row>
    <row r="238" spans="1:8" s="52" customFormat="1" ht="31.5" outlineLevel="2">
      <c r="A238" s="154" t="s">
        <v>921</v>
      </c>
      <c r="B238" s="154" t="s">
        <v>767</v>
      </c>
      <c r="C238" s="155" t="s">
        <v>768</v>
      </c>
      <c r="D238" s="154" t="s">
        <v>27</v>
      </c>
      <c r="E238" s="150">
        <v>34.68</v>
      </c>
      <c r="F238" s="156">
        <v>2.2400000000000002</v>
      </c>
      <c r="G238" s="157">
        <f t="shared" si="58"/>
        <v>2.82</v>
      </c>
      <c r="H238" s="156">
        <f t="shared" si="59"/>
        <v>97.79</v>
      </c>
    </row>
    <row r="239" spans="1:8" s="52" customFormat="1" ht="31.5" outlineLevel="2">
      <c r="A239" s="154" t="s">
        <v>922</v>
      </c>
      <c r="B239" s="158" t="s">
        <v>802</v>
      </c>
      <c r="C239" s="159" t="s">
        <v>803</v>
      </c>
      <c r="D239" s="158" t="s">
        <v>24</v>
      </c>
      <c r="E239" s="150">
        <v>140</v>
      </c>
      <c r="F239" s="156">
        <v>0.73</v>
      </c>
      <c r="G239" s="157">
        <f t="shared" si="58"/>
        <v>0.92</v>
      </c>
      <c r="H239" s="156">
        <f t="shared" si="59"/>
        <v>128.80000000000001</v>
      </c>
    </row>
    <row r="240" spans="1:8" s="52" customFormat="1" outlineLevel="2">
      <c r="A240" s="154"/>
      <c r="B240" s="158"/>
      <c r="C240" s="198" t="s">
        <v>914</v>
      </c>
      <c r="D240" s="158"/>
      <c r="E240" s="150"/>
      <c r="F240" s="156"/>
      <c r="G240" s="157"/>
      <c r="H240" s="156"/>
    </row>
    <row r="241" spans="1:9" s="52" customFormat="1" ht="47.25" outlineLevel="2">
      <c r="A241" s="154" t="s">
        <v>923</v>
      </c>
      <c r="B241" s="158" t="s">
        <v>915</v>
      </c>
      <c r="C241" s="199" t="s">
        <v>916</v>
      </c>
      <c r="D241" s="158" t="s">
        <v>191</v>
      </c>
      <c r="E241" s="150">
        <v>34.68</v>
      </c>
      <c r="F241" s="156">
        <v>710.55</v>
      </c>
      <c r="G241" s="157">
        <f t="shared" si="58"/>
        <v>895.79</v>
      </c>
      <c r="H241" s="156">
        <f t="shared" si="59"/>
        <v>31065.99</v>
      </c>
    </row>
    <row r="242" spans="1:9" s="52" customFormat="1" ht="31.5" outlineLevel="2">
      <c r="A242" s="154" t="s">
        <v>924</v>
      </c>
      <c r="B242" s="158" t="s">
        <v>798</v>
      </c>
      <c r="C242" s="199" t="s">
        <v>799</v>
      </c>
      <c r="D242" s="158" t="s">
        <v>777</v>
      </c>
      <c r="E242" s="150">
        <v>180.08</v>
      </c>
      <c r="F242" s="156">
        <v>23.41</v>
      </c>
      <c r="G242" s="157">
        <f t="shared" si="58"/>
        <v>29.51</v>
      </c>
      <c r="H242" s="156">
        <f t="shared" si="59"/>
        <v>5314.16</v>
      </c>
    </row>
    <row r="243" spans="1:9" s="52" customFormat="1" outlineLevel="2">
      <c r="A243" s="154"/>
      <c r="B243" s="158"/>
      <c r="C243" s="200" t="s">
        <v>853</v>
      </c>
      <c r="D243" s="158"/>
      <c r="E243" s="150"/>
      <c r="F243" s="156"/>
      <c r="G243" s="157"/>
      <c r="H243" s="156"/>
    </row>
    <row r="244" spans="1:9" s="52" customFormat="1" outlineLevel="2">
      <c r="A244" s="154" t="s">
        <v>925</v>
      </c>
      <c r="B244" s="158" t="s">
        <v>854</v>
      </c>
      <c r="C244" s="199" t="s">
        <v>855</v>
      </c>
      <c r="D244" s="158" t="s">
        <v>777</v>
      </c>
      <c r="E244" s="150">
        <v>1250.32</v>
      </c>
      <c r="F244" s="156">
        <v>14.33</v>
      </c>
      <c r="G244" s="157">
        <f t="shared" si="56"/>
        <v>18.059999999999999</v>
      </c>
      <c r="H244" s="156">
        <f t="shared" si="57"/>
        <v>22580.77</v>
      </c>
    </row>
    <row r="245" spans="1:9" s="52" customFormat="1" outlineLevel="2">
      <c r="A245" s="154" t="s">
        <v>926</v>
      </c>
      <c r="B245" s="158" t="s">
        <v>856</v>
      </c>
      <c r="C245" s="199" t="s">
        <v>857</v>
      </c>
      <c r="D245" s="158" t="s">
        <v>777</v>
      </c>
      <c r="E245" s="150">
        <v>1250.32</v>
      </c>
      <c r="F245" s="156">
        <v>2.65</v>
      </c>
      <c r="G245" s="157">
        <f t="shared" si="56"/>
        <v>3.34</v>
      </c>
      <c r="H245" s="156">
        <f t="shared" si="57"/>
        <v>4176.0600000000004</v>
      </c>
    </row>
    <row r="246" spans="1:9" s="52" customFormat="1" ht="47.25" outlineLevel="2">
      <c r="A246" s="154" t="s">
        <v>927</v>
      </c>
      <c r="B246" s="158" t="s">
        <v>858</v>
      </c>
      <c r="C246" s="199" t="s">
        <v>859</v>
      </c>
      <c r="D246" s="158" t="s">
        <v>27</v>
      </c>
      <c r="E246" s="150">
        <v>64.84</v>
      </c>
      <c r="F246" s="156">
        <v>7.49</v>
      </c>
      <c r="G246" s="157">
        <f t="shared" si="56"/>
        <v>9.44</v>
      </c>
      <c r="H246" s="156">
        <f t="shared" si="57"/>
        <v>612.08000000000004</v>
      </c>
    </row>
    <row r="247" spans="1:9" s="52" customFormat="1" ht="47.25" outlineLevel="2">
      <c r="A247" s="154" t="s">
        <v>928</v>
      </c>
      <c r="B247" s="154" t="s">
        <v>860</v>
      </c>
      <c r="C247" s="155" t="s">
        <v>861</v>
      </c>
      <c r="D247" s="154" t="s">
        <v>777</v>
      </c>
      <c r="E247" s="150">
        <v>9.8800000000000008</v>
      </c>
      <c r="F247" s="156">
        <v>15.93</v>
      </c>
      <c r="G247" s="157">
        <f t="shared" ref="G247" si="60">TRUNC(F247*(1+$E$2),2)</f>
        <v>20.079999999999998</v>
      </c>
      <c r="H247" s="156">
        <f t="shared" ref="H247" si="61">TRUNC((G247*E247),2)</f>
        <v>198.39</v>
      </c>
    </row>
    <row r="248" spans="1:9" outlineLevel="2">
      <c r="A248" s="179"/>
      <c r="B248" s="160"/>
      <c r="C248" s="161" t="s">
        <v>9</v>
      </c>
      <c r="D248" s="160"/>
      <c r="E248" s="162"/>
      <c r="F248" s="163"/>
      <c r="G248" s="164"/>
      <c r="H248" s="165">
        <f>SUM(H233:H247)</f>
        <v>65348.08</v>
      </c>
    </row>
    <row r="249" spans="1:9" outlineLevel="2">
      <c r="A249" s="154"/>
      <c r="B249" s="160"/>
      <c r="C249" s="161" t="s">
        <v>1055</v>
      </c>
      <c r="D249" s="160"/>
      <c r="E249" s="162"/>
      <c r="F249" s="163"/>
      <c r="G249" s="164"/>
      <c r="H249" s="165">
        <f>H149+H160+H169+H175+H181+H188+H198+H203+H212+H230+H248</f>
        <v>1778484.9200000002</v>
      </c>
    </row>
    <row r="250" spans="1:9" s="36" customFormat="1">
      <c r="A250" s="286" t="s">
        <v>463</v>
      </c>
      <c r="B250" s="286"/>
      <c r="C250" s="286"/>
      <c r="D250" s="286"/>
      <c r="E250" s="286"/>
      <c r="F250" s="286"/>
      <c r="G250" s="286"/>
      <c r="H250" s="286"/>
      <c r="I250" s="52"/>
    </row>
    <row r="251" spans="1:9" outlineLevel="2">
      <c r="A251" s="166" t="s">
        <v>85</v>
      </c>
      <c r="B251" s="148"/>
      <c r="C251" s="149" t="s">
        <v>179</v>
      </c>
      <c r="D251" s="148"/>
      <c r="E251" s="150"/>
      <c r="F251" s="151"/>
      <c r="G251" s="157"/>
      <c r="H251" s="156"/>
    </row>
    <row r="252" spans="1:9" s="52" customFormat="1" ht="31.5" outlineLevel="2">
      <c r="A252" s="154" t="s">
        <v>929</v>
      </c>
      <c r="B252" s="154" t="s">
        <v>477</v>
      </c>
      <c r="C252" s="155" t="s">
        <v>478</v>
      </c>
      <c r="D252" s="154" t="s">
        <v>24</v>
      </c>
      <c r="E252" s="150">
        <v>45</v>
      </c>
      <c r="F252" s="156">
        <v>83.04</v>
      </c>
      <c r="G252" s="157">
        <f t="shared" ref="G252:G279" si="62">TRUNC(F252*(1+$E$2),2)</f>
        <v>104.68</v>
      </c>
      <c r="H252" s="156">
        <f t="shared" ref="H252:H279" si="63">TRUNC((G252*E252),2)</f>
        <v>4710.6000000000004</v>
      </c>
    </row>
    <row r="253" spans="1:9" s="52" customFormat="1" outlineLevel="2">
      <c r="A253" s="154" t="s">
        <v>930</v>
      </c>
      <c r="B253" s="154" t="s">
        <v>479</v>
      </c>
      <c r="C253" s="155" t="s">
        <v>480</v>
      </c>
      <c r="D253" s="154" t="s">
        <v>24</v>
      </c>
      <c r="E253" s="150">
        <v>3</v>
      </c>
      <c r="F253" s="156">
        <v>115.64</v>
      </c>
      <c r="G253" s="157">
        <f t="shared" ref="G253:G266" si="64">TRUNC(F253*(1+$E$2),2)</f>
        <v>145.78</v>
      </c>
      <c r="H253" s="156">
        <f t="shared" ref="H253:H266" si="65">TRUNC((G253*E253),2)</f>
        <v>437.34</v>
      </c>
    </row>
    <row r="254" spans="1:9" s="52" customFormat="1" ht="47.25" outlineLevel="2">
      <c r="A254" s="154" t="s">
        <v>931</v>
      </c>
      <c r="B254" s="154" t="s">
        <v>481</v>
      </c>
      <c r="C254" s="155" t="s">
        <v>482</v>
      </c>
      <c r="D254" s="154" t="s">
        <v>24</v>
      </c>
      <c r="E254" s="150">
        <v>47</v>
      </c>
      <c r="F254" s="156">
        <v>106.49</v>
      </c>
      <c r="G254" s="157">
        <f t="shared" si="64"/>
        <v>134.25</v>
      </c>
      <c r="H254" s="156">
        <f t="shared" si="65"/>
        <v>6309.75</v>
      </c>
    </row>
    <row r="255" spans="1:9" s="52" customFormat="1" ht="31.5" outlineLevel="2">
      <c r="A255" s="154" t="s">
        <v>932</v>
      </c>
      <c r="B255" s="154" t="s">
        <v>483</v>
      </c>
      <c r="C255" s="155" t="s">
        <v>484</v>
      </c>
      <c r="D255" s="154" t="s">
        <v>24</v>
      </c>
      <c r="E255" s="150">
        <v>7</v>
      </c>
      <c r="F255" s="156">
        <v>80.5</v>
      </c>
      <c r="G255" s="157">
        <f t="shared" si="64"/>
        <v>101.48</v>
      </c>
      <c r="H255" s="156">
        <f t="shared" si="65"/>
        <v>710.36</v>
      </c>
    </row>
    <row r="256" spans="1:9" s="52" customFormat="1" ht="31.5" outlineLevel="2">
      <c r="A256" s="154" t="s">
        <v>933</v>
      </c>
      <c r="B256" s="154" t="s">
        <v>485</v>
      </c>
      <c r="C256" s="155" t="s">
        <v>486</v>
      </c>
      <c r="D256" s="154" t="s">
        <v>24</v>
      </c>
      <c r="E256" s="150">
        <v>124</v>
      </c>
      <c r="F256" s="156">
        <v>1473.19</v>
      </c>
      <c r="G256" s="157">
        <f t="shared" si="64"/>
        <v>1857.25</v>
      </c>
      <c r="H256" s="156">
        <f t="shared" si="65"/>
        <v>230299</v>
      </c>
    </row>
    <row r="257" spans="1:8" s="52" customFormat="1" ht="47.25" outlineLevel="2">
      <c r="A257" s="154" t="s">
        <v>934</v>
      </c>
      <c r="B257" s="154" t="s">
        <v>487</v>
      </c>
      <c r="C257" s="155" t="s">
        <v>488</v>
      </c>
      <c r="D257" s="154" t="s">
        <v>24</v>
      </c>
      <c r="E257" s="150">
        <v>69</v>
      </c>
      <c r="F257" s="156">
        <v>459.35</v>
      </c>
      <c r="G257" s="157">
        <f t="shared" si="64"/>
        <v>579.1</v>
      </c>
      <c r="H257" s="156">
        <f t="shared" si="65"/>
        <v>39957.9</v>
      </c>
    </row>
    <row r="258" spans="1:8" s="52" customFormat="1" ht="31.5" outlineLevel="2">
      <c r="A258" s="154" t="s">
        <v>935</v>
      </c>
      <c r="B258" s="154" t="s">
        <v>489</v>
      </c>
      <c r="C258" s="155" t="s">
        <v>490</v>
      </c>
      <c r="D258" s="154" t="s">
        <v>24</v>
      </c>
      <c r="E258" s="150">
        <v>1</v>
      </c>
      <c r="F258" s="156">
        <v>227.67</v>
      </c>
      <c r="G258" s="157">
        <f t="shared" si="64"/>
        <v>287.02</v>
      </c>
      <c r="H258" s="156">
        <f t="shared" si="65"/>
        <v>287.02</v>
      </c>
    </row>
    <row r="259" spans="1:8" s="52" customFormat="1" ht="47.25" outlineLevel="2">
      <c r="A259" s="154" t="s">
        <v>936</v>
      </c>
      <c r="B259" s="154" t="s">
        <v>491</v>
      </c>
      <c r="C259" s="155" t="s">
        <v>492</v>
      </c>
      <c r="D259" s="154" t="s">
        <v>24</v>
      </c>
      <c r="E259" s="150">
        <v>1</v>
      </c>
      <c r="F259" s="156">
        <v>107.93</v>
      </c>
      <c r="G259" s="157">
        <f t="shared" si="64"/>
        <v>136.06</v>
      </c>
      <c r="H259" s="156">
        <f t="shared" si="65"/>
        <v>136.06</v>
      </c>
    </row>
    <row r="260" spans="1:8" s="52" customFormat="1" ht="47.25" outlineLevel="2">
      <c r="A260" s="154" t="s">
        <v>937</v>
      </c>
      <c r="B260" s="154" t="s">
        <v>493</v>
      </c>
      <c r="C260" s="155" t="s">
        <v>494</v>
      </c>
      <c r="D260" s="154" t="s">
        <v>24</v>
      </c>
      <c r="E260" s="150">
        <v>168</v>
      </c>
      <c r="F260" s="156">
        <v>60.99</v>
      </c>
      <c r="G260" s="157">
        <f t="shared" si="64"/>
        <v>76.89</v>
      </c>
      <c r="H260" s="156">
        <f t="shared" si="65"/>
        <v>12917.52</v>
      </c>
    </row>
    <row r="261" spans="1:8" s="52" customFormat="1" ht="47.25" outlineLevel="2">
      <c r="A261" s="154" t="s">
        <v>938</v>
      </c>
      <c r="B261" s="154" t="s">
        <v>495</v>
      </c>
      <c r="C261" s="155" t="s">
        <v>496</v>
      </c>
      <c r="D261" s="154" t="s">
        <v>24</v>
      </c>
      <c r="E261" s="150">
        <v>46</v>
      </c>
      <c r="F261" s="156">
        <v>57.95</v>
      </c>
      <c r="G261" s="157">
        <f t="shared" si="64"/>
        <v>73.05</v>
      </c>
      <c r="H261" s="156">
        <f t="shared" si="65"/>
        <v>3360.3</v>
      </c>
    </row>
    <row r="262" spans="1:8" s="52" customFormat="1" ht="47.25" outlineLevel="2">
      <c r="A262" s="154" t="s">
        <v>939</v>
      </c>
      <c r="B262" s="154" t="s">
        <v>497</v>
      </c>
      <c r="C262" s="155" t="s">
        <v>498</v>
      </c>
      <c r="D262" s="154" t="s">
        <v>24</v>
      </c>
      <c r="E262" s="150">
        <v>5</v>
      </c>
      <c r="F262" s="156">
        <v>4.88</v>
      </c>
      <c r="G262" s="157">
        <f t="shared" si="64"/>
        <v>6.15</v>
      </c>
      <c r="H262" s="156">
        <f t="shared" si="65"/>
        <v>30.75</v>
      </c>
    </row>
    <row r="263" spans="1:8" s="52" customFormat="1" ht="31.5" outlineLevel="2">
      <c r="A263" s="154" t="s">
        <v>940</v>
      </c>
      <c r="B263" s="154" t="s">
        <v>499</v>
      </c>
      <c r="C263" s="155" t="s">
        <v>500</v>
      </c>
      <c r="D263" s="154" t="s">
        <v>24</v>
      </c>
      <c r="E263" s="150">
        <v>1</v>
      </c>
      <c r="F263" s="156">
        <v>18.350000000000001</v>
      </c>
      <c r="G263" s="157">
        <f t="shared" si="64"/>
        <v>23.13</v>
      </c>
      <c r="H263" s="156">
        <f t="shared" si="65"/>
        <v>23.13</v>
      </c>
    </row>
    <row r="264" spans="1:8" s="52" customFormat="1" ht="31.5" outlineLevel="2">
      <c r="A264" s="154" t="s">
        <v>941</v>
      </c>
      <c r="B264" s="158" t="s">
        <v>501</v>
      </c>
      <c r="C264" s="159" t="s">
        <v>502</v>
      </c>
      <c r="D264" s="158" t="s">
        <v>24</v>
      </c>
      <c r="E264" s="150">
        <v>124</v>
      </c>
      <c r="F264" s="156">
        <v>37.78</v>
      </c>
      <c r="G264" s="157">
        <f t="shared" si="64"/>
        <v>47.62</v>
      </c>
      <c r="H264" s="156">
        <f t="shared" si="65"/>
        <v>5904.88</v>
      </c>
    </row>
    <row r="265" spans="1:8" s="52" customFormat="1" ht="47.25" outlineLevel="2">
      <c r="A265" s="154" t="s">
        <v>942</v>
      </c>
      <c r="B265" s="158" t="s">
        <v>503</v>
      </c>
      <c r="C265" s="199" t="s">
        <v>504</v>
      </c>
      <c r="D265" s="158" t="s">
        <v>24</v>
      </c>
      <c r="E265" s="150">
        <v>69</v>
      </c>
      <c r="F265" s="156">
        <v>12.75</v>
      </c>
      <c r="G265" s="157">
        <f t="shared" si="64"/>
        <v>16.07</v>
      </c>
      <c r="H265" s="156">
        <f t="shared" si="65"/>
        <v>1108.83</v>
      </c>
    </row>
    <row r="266" spans="1:8" s="52" customFormat="1" ht="47.25" outlineLevel="2">
      <c r="A266" s="154" t="s">
        <v>943</v>
      </c>
      <c r="B266" s="158" t="s">
        <v>505</v>
      </c>
      <c r="C266" s="199" t="s">
        <v>506</v>
      </c>
      <c r="D266" s="158" t="s">
        <v>24</v>
      </c>
      <c r="E266" s="150">
        <v>46</v>
      </c>
      <c r="F266" s="156">
        <v>10.42</v>
      </c>
      <c r="G266" s="157">
        <f t="shared" si="64"/>
        <v>13.13</v>
      </c>
      <c r="H266" s="156">
        <f t="shared" si="65"/>
        <v>603.98</v>
      </c>
    </row>
    <row r="267" spans="1:8" s="52" customFormat="1" ht="63" outlineLevel="2">
      <c r="A267" s="154" t="s">
        <v>944</v>
      </c>
      <c r="B267" s="154" t="s">
        <v>507</v>
      </c>
      <c r="C267" s="155" t="s">
        <v>508</v>
      </c>
      <c r="D267" s="154" t="s">
        <v>24</v>
      </c>
      <c r="E267" s="150">
        <v>2</v>
      </c>
      <c r="F267" s="156">
        <v>54.57</v>
      </c>
      <c r="G267" s="157">
        <f t="shared" si="62"/>
        <v>68.790000000000006</v>
      </c>
      <c r="H267" s="156">
        <f t="shared" si="63"/>
        <v>137.58000000000001</v>
      </c>
    </row>
    <row r="268" spans="1:8" s="52" customFormat="1" ht="63" outlineLevel="2">
      <c r="A268" s="154" t="s">
        <v>945</v>
      </c>
      <c r="B268" s="154" t="s">
        <v>509</v>
      </c>
      <c r="C268" s="155" t="s">
        <v>510</v>
      </c>
      <c r="D268" s="154" t="s">
        <v>24</v>
      </c>
      <c r="E268" s="150">
        <v>1</v>
      </c>
      <c r="F268" s="156">
        <v>297.37</v>
      </c>
      <c r="G268" s="157">
        <f t="shared" si="62"/>
        <v>374.89</v>
      </c>
      <c r="H268" s="156">
        <f t="shared" si="63"/>
        <v>374.89</v>
      </c>
    </row>
    <row r="269" spans="1:8" s="52" customFormat="1" ht="63" outlineLevel="2">
      <c r="A269" s="154" t="s">
        <v>946</v>
      </c>
      <c r="B269" s="154" t="s">
        <v>511</v>
      </c>
      <c r="C269" s="155" t="s">
        <v>512</v>
      </c>
      <c r="D269" s="154" t="s">
        <v>24</v>
      </c>
      <c r="E269" s="150">
        <v>382</v>
      </c>
      <c r="F269" s="156">
        <v>4.0999999999999996</v>
      </c>
      <c r="G269" s="157">
        <f t="shared" si="62"/>
        <v>5.16</v>
      </c>
      <c r="H269" s="156">
        <f t="shared" si="63"/>
        <v>1971.12</v>
      </c>
    </row>
    <row r="270" spans="1:8" s="52" customFormat="1" ht="47.25" outlineLevel="2">
      <c r="A270" s="154" t="s">
        <v>947</v>
      </c>
      <c r="B270" s="154" t="s">
        <v>513</v>
      </c>
      <c r="C270" s="155" t="s">
        <v>514</v>
      </c>
      <c r="D270" s="154" t="s">
        <v>24</v>
      </c>
      <c r="E270" s="150">
        <v>2</v>
      </c>
      <c r="F270" s="156">
        <v>10.15</v>
      </c>
      <c r="G270" s="157">
        <f t="shared" si="62"/>
        <v>12.79</v>
      </c>
      <c r="H270" s="156">
        <f t="shared" si="63"/>
        <v>25.58</v>
      </c>
    </row>
    <row r="271" spans="1:8" s="52" customFormat="1" ht="47.25" outlineLevel="2">
      <c r="A271" s="154" t="s">
        <v>948</v>
      </c>
      <c r="B271" s="154" t="s">
        <v>515</v>
      </c>
      <c r="C271" s="155" t="s">
        <v>516</v>
      </c>
      <c r="D271" s="154" t="s">
        <v>24</v>
      </c>
      <c r="E271" s="150">
        <v>2</v>
      </c>
      <c r="F271" s="156">
        <v>42.75</v>
      </c>
      <c r="G271" s="157">
        <f t="shared" si="62"/>
        <v>53.89</v>
      </c>
      <c r="H271" s="156">
        <f t="shared" si="63"/>
        <v>107.78</v>
      </c>
    </row>
    <row r="272" spans="1:8" s="52" customFormat="1" ht="31.5" outlineLevel="2">
      <c r="A272" s="154" t="s">
        <v>949</v>
      </c>
      <c r="B272" s="154" t="s">
        <v>517</v>
      </c>
      <c r="C272" s="155" t="s">
        <v>518</v>
      </c>
      <c r="D272" s="154" t="s">
        <v>24</v>
      </c>
      <c r="E272" s="150">
        <v>132</v>
      </c>
      <c r="F272" s="156">
        <v>23.22</v>
      </c>
      <c r="G272" s="157">
        <f t="shared" si="62"/>
        <v>29.27</v>
      </c>
      <c r="H272" s="156">
        <f t="shared" si="63"/>
        <v>3863.64</v>
      </c>
    </row>
    <row r="273" spans="1:8" s="52" customFormat="1" ht="31.5" outlineLevel="2">
      <c r="A273" s="154" t="s">
        <v>950</v>
      </c>
      <c r="B273" s="154" t="s">
        <v>519</v>
      </c>
      <c r="C273" s="155" t="s">
        <v>520</v>
      </c>
      <c r="D273" s="154" t="s">
        <v>24</v>
      </c>
      <c r="E273" s="150">
        <v>69</v>
      </c>
      <c r="F273" s="156">
        <v>39.340000000000003</v>
      </c>
      <c r="G273" s="157">
        <f t="shared" si="62"/>
        <v>49.59</v>
      </c>
      <c r="H273" s="156">
        <f t="shared" si="63"/>
        <v>3421.71</v>
      </c>
    </row>
    <row r="274" spans="1:8" s="52" customFormat="1" ht="31.5" outlineLevel="2">
      <c r="A274" s="154" t="s">
        <v>951</v>
      </c>
      <c r="B274" s="154" t="s">
        <v>521</v>
      </c>
      <c r="C274" s="155" t="s">
        <v>522</v>
      </c>
      <c r="D274" s="154" t="s">
        <v>24</v>
      </c>
      <c r="E274" s="150">
        <v>920</v>
      </c>
      <c r="F274" s="156">
        <v>3.9</v>
      </c>
      <c r="G274" s="157">
        <f t="shared" si="62"/>
        <v>4.91</v>
      </c>
      <c r="H274" s="156">
        <f t="shared" si="63"/>
        <v>4517.2</v>
      </c>
    </row>
    <row r="275" spans="1:8" s="52" customFormat="1" ht="31.5" outlineLevel="2">
      <c r="A275" s="154" t="s">
        <v>952</v>
      </c>
      <c r="B275" s="154" t="s">
        <v>523</v>
      </c>
      <c r="C275" s="155" t="s">
        <v>524</v>
      </c>
      <c r="D275" s="154" t="s">
        <v>24</v>
      </c>
      <c r="E275" s="150">
        <v>1</v>
      </c>
      <c r="F275" s="156">
        <v>12.63</v>
      </c>
      <c r="G275" s="157">
        <f t="shared" si="62"/>
        <v>15.92</v>
      </c>
      <c r="H275" s="156">
        <f t="shared" si="63"/>
        <v>15.92</v>
      </c>
    </row>
    <row r="276" spans="1:8" s="52" customFormat="1" ht="31.5" outlineLevel="2">
      <c r="A276" s="154" t="s">
        <v>953</v>
      </c>
      <c r="B276" s="154" t="s">
        <v>525</v>
      </c>
      <c r="C276" s="155" t="s">
        <v>526</v>
      </c>
      <c r="D276" s="154" t="s">
        <v>24</v>
      </c>
      <c r="E276" s="150">
        <v>8</v>
      </c>
      <c r="F276" s="156">
        <v>34.54</v>
      </c>
      <c r="G276" s="157">
        <f t="shared" si="62"/>
        <v>43.54</v>
      </c>
      <c r="H276" s="156">
        <f t="shared" si="63"/>
        <v>348.32</v>
      </c>
    </row>
    <row r="277" spans="1:8" s="52" customFormat="1" ht="31.5" outlineLevel="2">
      <c r="A277" s="154" t="s">
        <v>954</v>
      </c>
      <c r="B277" s="154" t="s">
        <v>527</v>
      </c>
      <c r="C277" s="155" t="s">
        <v>528</v>
      </c>
      <c r="D277" s="154" t="s">
        <v>24</v>
      </c>
      <c r="E277" s="150">
        <v>7</v>
      </c>
      <c r="F277" s="156">
        <v>130.46</v>
      </c>
      <c r="G277" s="157">
        <f t="shared" si="62"/>
        <v>164.47</v>
      </c>
      <c r="H277" s="156">
        <f t="shared" si="63"/>
        <v>1151.29</v>
      </c>
    </row>
    <row r="278" spans="1:8" s="52" customFormat="1" ht="31.5" outlineLevel="2">
      <c r="A278" s="154" t="s">
        <v>955</v>
      </c>
      <c r="B278" s="158" t="s">
        <v>529</v>
      </c>
      <c r="C278" s="159" t="s">
        <v>530</v>
      </c>
      <c r="D278" s="158" t="s">
        <v>26</v>
      </c>
      <c r="E278" s="150">
        <v>780.3</v>
      </c>
      <c r="F278" s="156">
        <v>4.76</v>
      </c>
      <c r="G278" s="157">
        <f t="shared" si="62"/>
        <v>6</v>
      </c>
      <c r="H278" s="156">
        <f t="shared" si="63"/>
        <v>4681.8</v>
      </c>
    </row>
    <row r="279" spans="1:8" s="52" customFormat="1" ht="31.5" outlineLevel="2">
      <c r="A279" s="154" t="s">
        <v>956</v>
      </c>
      <c r="B279" s="158" t="s">
        <v>531</v>
      </c>
      <c r="C279" s="199" t="s">
        <v>532</v>
      </c>
      <c r="D279" s="158" t="s">
        <v>26</v>
      </c>
      <c r="E279" s="150">
        <v>11.3</v>
      </c>
      <c r="F279" s="156">
        <v>16.87</v>
      </c>
      <c r="G279" s="157">
        <f t="shared" si="62"/>
        <v>21.26</v>
      </c>
      <c r="H279" s="156">
        <f t="shared" si="63"/>
        <v>240.23</v>
      </c>
    </row>
    <row r="280" spans="1:8" s="52" customFormat="1" ht="31.5" outlineLevel="2">
      <c r="A280" s="154" t="s">
        <v>957</v>
      </c>
      <c r="B280" s="154" t="s">
        <v>533</v>
      </c>
      <c r="C280" s="155" t="s">
        <v>534</v>
      </c>
      <c r="D280" s="154" t="s">
        <v>26</v>
      </c>
      <c r="E280" s="150">
        <v>320.39999999999998</v>
      </c>
      <c r="F280" s="156">
        <v>27.95</v>
      </c>
      <c r="G280" s="157">
        <f t="shared" ref="G280:G288" si="66">TRUNC(F280*(1+$E$2),2)</f>
        <v>35.229999999999997</v>
      </c>
      <c r="H280" s="156">
        <f t="shared" ref="H280:H288" si="67">TRUNC((G280*E280),2)</f>
        <v>11287.69</v>
      </c>
    </row>
    <row r="281" spans="1:8" s="52" customFormat="1" ht="31.5" outlineLevel="2">
      <c r="A281" s="154" t="s">
        <v>958</v>
      </c>
      <c r="B281" s="154" t="s">
        <v>535</v>
      </c>
      <c r="C281" s="155" t="s">
        <v>536</v>
      </c>
      <c r="D281" s="154" t="s">
        <v>26</v>
      </c>
      <c r="E281" s="150">
        <v>310.60000000000002</v>
      </c>
      <c r="F281" s="156">
        <v>57.69</v>
      </c>
      <c r="G281" s="157">
        <f t="shared" si="66"/>
        <v>72.72</v>
      </c>
      <c r="H281" s="156">
        <f t="shared" si="67"/>
        <v>22586.83</v>
      </c>
    </row>
    <row r="282" spans="1:8" s="52" customFormat="1" ht="31.5" outlineLevel="2">
      <c r="A282" s="154" t="s">
        <v>959</v>
      </c>
      <c r="B282" s="154" t="s">
        <v>537</v>
      </c>
      <c r="C282" s="155" t="s">
        <v>538</v>
      </c>
      <c r="D282" s="154" t="s">
        <v>24</v>
      </c>
      <c r="E282" s="150">
        <v>164</v>
      </c>
      <c r="F282" s="156">
        <v>5.73</v>
      </c>
      <c r="G282" s="157">
        <f t="shared" si="66"/>
        <v>7.22</v>
      </c>
      <c r="H282" s="156">
        <f t="shared" si="67"/>
        <v>1184.08</v>
      </c>
    </row>
    <row r="283" spans="1:8" s="52" customFormat="1" ht="31.5" outlineLevel="2">
      <c r="A283" s="154" t="s">
        <v>960</v>
      </c>
      <c r="B283" s="154" t="s">
        <v>539</v>
      </c>
      <c r="C283" s="155" t="s">
        <v>540</v>
      </c>
      <c r="D283" s="154" t="s">
        <v>24</v>
      </c>
      <c r="E283" s="150">
        <v>58</v>
      </c>
      <c r="F283" s="156">
        <v>44.1</v>
      </c>
      <c r="G283" s="157">
        <f t="shared" si="66"/>
        <v>55.59</v>
      </c>
      <c r="H283" s="156">
        <f t="shared" si="67"/>
        <v>3224.22</v>
      </c>
    </row>
    <row r="284" spans="1:8" s="52" customFormat="1" ht="31.5" outlineLevel="2">
      <c r="A284" s="154" t="s">
        <v>961</v>
      </c>
      <c r="B284" s="154" t="s">
        <v>541</v>
      </c>
      <c r="C284" s="155" t="s">
        <v>542</v>
      </c>
      <c r="D284" s="154" t="s">
        <v>24</v>
      </c>
      <c r="E284" s="150">
        <v>65</v>
      </c>
      <c r="F284" s="156">
        <v>126.28</v>
      </c>
      <c r="G284" s="157">
        <f t="shared" si="66"/>
        <v>159.19999999999999</v>
      </c>
      <c r="H284" s="156">
        <f t="shared" si="67"/>
        <v>10348</v>
      </c>
    </row>
    <row r="285" spans="1:8" s="52" customFormat="1" ht="47.25" outlineLevel="2">
      <c r="A285" s="154" t="s">
        <v>962</v>
      </c>
      <c r="B285" s="154" t="s">
        <v>543</v>
      </c>
      <c r="C285" s="155" t="s">
        <v>544</v>
      </c>
      <c r="D285" s="154" t="s">
        <v>24</v>
      </c>
      <c r="E285" s="150">
        <v>5</v>
      </c>
      <c r="F285" s="156">
        <v>102.93</v>
      </c>
      <c r="G285" s="157">
        <f t="shared" si="66"/>
        <v>129.76</v>
      </c>
      <c r="H285" s="156">
        <f t="shared" si="67"/>
        <v>648.79999999999995</v>
      </c>
    </row>
    <row r="286" spans="1:8" s="52" customFormat="1" ht="47.25" outlineLevel="2">
      <c r="A286" s="154" t="s">
        <v>963</v>
      </c>
      <c r="B286" s="154" t="s">
        <v>545</v>
      </c>
      <c r="C286" s="155" t="s">
        <v>546</v>
      </c>
      <c r="D286" s="154" t="s">
        <v>24</v>
      </c>
      <c r="E286" s="150">
        <v>99</v>
      </c>
      <c r="F286" s="156">
        <v>13.98</v>
      </c>
      <c r="G286" s="157">
        <f t="shared" si="66"/>
        <v>17.62</v>
      </c>
      <c r="H286" s="156">
        <f t="shared" si="67"/>
        <v>1744.38</v>
      </c>
    </row>
    <row r="287" spans="1:8" s="52" customFormat="1" ht="47.25" outlineLevel="2">
      <c r="A287" s="154" t="s">
        <v>964</v>
      </c>
      <c r="B287" s="154" t="s">
        <v>503</v>
      </c>
      <c r="C287" s="155" t="s">
        <v>504</v>
      </c>
      <c r="D287" s="154" t="s">
        <v>24</v>
      </c>
      <c r="E287" s="150">
        <v>127</v>
      </c>
      <c r="F287" s="156">
        <v>12.75</v>
      </c>
      <c r="G287" s="157">
        <f t="shared" si="66"/>
        <v>16.07</v>
      </c>
      <c r="H287" s="156">
        <f t="shared" si="67"/>
        <v>2040.89</v>
      </c>
    </row>
    <row r="288" spans="1:8" s="52" customFormat="1" ht="47.25" outlineLevel="2">
      <c r="A288" s="154" t="s">
        <v>965</v>
      </c>
      <c r="B288" s="154" t="s">
        <v>547</v>
      </c>
      <c r="C288" s="155" t="s">
        <v>548</v>
      </c>
      <c r="D288" s="154" t="s">
        <v>24</v>
      </c>
      <c r="E288" s="150">
        <v>1</v>
      </c>
      <c r="F288" s="156">
        <v>519.35</v>
      </c>
      <c r="G288" s="157">
        <f t="shared" si="66"/>
        <v>654.74</v>
      </c>
      <c r="H288" s="156">
        <f t="shared" si="67"/>
        <v>654.74</v>
      </c>
    </row>
    <row r="289" spans="1:8" s="37" customFormat="1" outlineLevel="1">
      <c r="A289" s="154"/>
      <c r="B289" s="160"/>
      <c r="C289" s="161" t="s">
        <v>9</v>
      </c>
      <c r="D289" s="160"/>
      <c r="E289" s="162"/>
      <c r="F289" s="163"/>
      <c r="G289" s="164"/>
      <c r="H289" s="165">
        <f>SUM(H252:H288)</f>
        <v>381374.1100000001</v>
      </c>
    </row>
    <row r="290" spans="1:8" outlineLevel="2">
      <c r="A290" s="166" t="s">
        <v>86</v>
      </c>
      <c r="B290" s="148"/>
      <c r="C290" s="149" t="s">
        <v>1054</v>
      </c>
      <c r="D290" s="148"/>
      <c r="E290" s="150"/>
      <c r="F290" s="151"/>
      <c r="G290" s="157"/>
      <c r="H290" s="156"/>
    </row>
    <row r="291" spans="1:8" s="52" customFormat="1" ht="47.25" outlineLevel="2">
      <c r="A291" s="154" t="s">
        <v>966</v>
      </c>
      <c r="B291" s="154" t="s">
        <v>558</v>
      </c>
      <c r="C291" s="155" t="s">
        <v>559</v>
      </c>
      <c r="D291" s="154" t="s">
        <v>24</v>
      </c>
      <c r="E291" s="150">
        <v>20</v>
      </c>
      <c r="F291" s="156">
        <v>528.30999999999995</v>
      </c>
      <c r="G291" s="157">
        <f t="shared" ref="G291:G317" si="68">TRUNC(F291*(1+$E$2),2)</f>
        <v>666.04</v>
      </c>
      <c r="H291" s="156">
        <f t="shared" ref="H291:H317" si="69">TRUNC((G291*E291),2)</f>
        <v>13320.8</v>
      </c>
    </row>
    <row r="292" spans="1:8" s="52" customFormat="1" ht="47.25" outlineLevel="2">
      <c r="A292" s="154" t="s">
        <v>967</v>
      </c>
      <c r="B292" s="154" t="s">
        <v>560</v>
      </c>
      <c r="C292" s="155" t="s">
        <v>561</v>
      </c>
      <c r="D292" s="154" t="s">
        <v>24</v>
      </c>
      <c r="E292" s="150">
        <v>126</v>
      </c>
      <c r="F292" s="156">
        <v>78.92</v>
      </c>
      <c r="G292" s="157">
        <f t="shared" ref="G292:G305" si="70">TRUNC(F292*(1+$E$2),2)</f>
        <v>99.49</v>
      </c>
      <c r="H292" s="156">
        <f t="shared" ref="H292:H305" si="71">TRUNC((G292*E292),2)</f>
        <v>12535.74</v>
      </c>
    </row>
    <row r="293" spans="1:8" s="52" customFormat="1" ht="47.25" outlineLevel="2">
      <c r="A293" s="154" t="s">
        <v>968</v>
      </c>
      <c r="B293" s="154" t="s">
        <v>562</v>
      </c>
      <c r="C293" s="155" t="s">
        <v>563</v>
      </c>
      <c r="D293" s="154" t="s">
        <v>24</v>
      </c>
      <c r="E293" s="150">
        <v>43</v>
      </c>
      <c r="F293" s="156">
        <v>13.42</v>
      </c>
      <c r="G293" s="157">
        <f t="shared" si="70"/>
        <v>16.91</v>
      </c>
      <c r="H293" s="156">
        <f t="shared" si="71"/>
        <v>727.13</v>
      </c>
    </row>
    <row r="294" spans="1:8" s="52" customFormat="1" ht="31.5" outlineLevel="2">
      <c r="A294" s="154" t="s">
        <v>969</v>
      </c>
      <c r="B294" s="154" t="s">
        <v>564</v>
      </c>
      <c r="C294" s="155" t="s">
        <v>565</v>
      </c>
      <c r="D294" s="154" t="s">
        <v>24</v>
      </c>
      <c r="E294" s="150">
        <v>69</v>
      </c>
      <c r="F294" s="156">
        <v>155.31</v>
      </c>
      <c r="G294" s="157">
        <f t="shared" si="70"/>
        <v>195.79</v>
      </c>
      <c r="H294" s="156">
        <f t="shared" si="71"/>
        <v>13509.51</v>
      </c>
    </row>
    <row r="295" spans="1:8" s="52" customFormat="1" ht="31.5" outlineLevel="2">
      <c r="A295" s="154" t="s">
        <v>970</v>
      </c>
      <c r="B295" s="154" t="s">
        <v>566</v>
      </c>
      <c r="C295" s="155" t="s">
        <v>567</v>
      </c>
      <c r="D295" s="154" t="s">
        <v>24</v>
      </c>
      <c r="E295" s="150">
        <v>47</v>
      </c>
      <c r="F295" s="156">
        <v>195.79</v>
      </c>
      <c r="G295" s="157">
        <f t="shared" si="70"/>
        <v>246.83</v>
      </c>
      <c r="H295" s="156">
        <f t="shared" si="71"/>
        <v>11601.01</v>
      </c>
    </row>
    <row r="296" spans="1:8" s="52" customFormat="1" ht="47.25" outlineLevel="2">
      <c r="A296" s="154" t="s">
        <v>971</v>
      </c>
      <c r="B296" s="154" t="s">
        <v>568</v>
      </c>
      <c r="C296" s="155" t="s">
        <v>569</v>
      </c>
      <c r="D296" s="154" t="s">
        <v>24</v>
      </c>
      <c r="E296" s="150">
        <v>116</v>
      </c>
      <c r="F296" s="156">
        <v>51.11</v>
      </c>
      <c r="G296" s="157">
        <f t="shared" si="70"/>
        <v>64.430000000000007</v>
      </c>
      <c r="H296" s="156">
        <f t="shared" si="71"/>
        <v>7473.88</v>
      </c>
    </row>
    <row r="297" spans="1:8" s="52" customFormat="1" ht="31.5" outlineLevel="2">
      <c r="A297" s="154" t="s">
        <v>972</v>
      </c>
      <c r="B297" s="154" t="s">
        <v>570</v>
      </c>
      <c r="C297" s="155" t="s">
        <v>571</v>
      </c>
      <c r="D297" s="154" t="s">
        <v>24</v>
      </c>
      <c r="E297" s="150">
        <v>13</v>
      </c>
      <c r="F297" s="156">
        <v>16.899999999999999</v>
      </c>
      <c r="G297" s="157">
        <f t="shared" si="70"/>
        <v>21.3</v>
      </c>
      <c r="H297" s="156">
        <f t="shared" si="71"/>
        <v>276.89999999999998</v>
      </c>
    </row>
    <row r="298" spans="1:8" s="52" customFormat="1" ht="47.25" outlineLevel="2">
      <c r="A298" s="154" t="s">
        <v>973</v>
      </c>
      <c r="B298" s="154" t="s">
        <v>572</v>
      </c>
      <c r="C298" s="155" t="s">
        <v>573</v>
      </c>
      <c r="D298" s="154" t="s">
        <v>24</v>
      </c>
      <c r="E298" s="150">
        <v>64</v>
      </c>
      <c r="F298" s="156">
        <v>42.42</v>
      </c>
      <c r="G298" s="157">
        <f t="shared" si="70"/>
        <v>53.47</v>
      </c>
      <c r="H298" s="156">
        <f t="shared" si="71"/>
        <v>3422.08</v>
      </c>
    </row>
    <row r="299" spans="1:8" s="52" customFormat="1" ht="47.25" outlineLevel="2">
      <c r="A299" s="154" t="s">
        <v>974</v>
      </c>
      <c r="B299" s="154" t="s">
        <v>574</v>
      </c>
      <c r="C299" s="155" t="s">
        <v>575</v>
      </c>
      <c r="D299" s="154" t="s">
        <v>24</v>
      </c>
      <c r="E299" s="150">
        <v>112</v>
      </c>
      <c r="F299" s="156">
        <v>10.56</v>
      </c>
      <c r="G299" s="157">
        <f t="shared" si="70"/>
        <v>13.31</v>
      </c>
      <c r="H299" s="156">
        <f t="shared" si="71"/>
        <v>1490.72</v>
      </c>
    </row>
    <row r="300" spans="1:8" s="52" customFormat="1" ht="47.25" outlineLevel="2">
      <c r="A300" s="154" t="s">
        <v>975</v>
      </c>
      <c r="B300" s="154" t="s">
        <v>576</v>
      </c>
      <c r="C300" s="155" t="s">
        <v>577</v>
      </c>
      <c r="D300" s="154" t="s">
        <v>24</v>
      </c>
      <c r="E300" s="150">
        <v>53</v>
      </c>
      <c r="F300" s="156">
        <v>25.33</v>
      </c>
      <c r="G300" s="157">
        <f t="shared" si="70"/>
        <v>31.93</v>
      </c>
      <c r="H300" s="156">
        <f t="shared" si="71"/>
        <v>1692.29</v>
      </c>
    </row>
    <row r="301" spans="1:8" s="52" customFormat="1" ht="47.25" outlineLevel="2">
      <c r="A301" s="154" t="s">
        <v>976</v>
      </c>
      <c r="B301" s="154" t="s">
        <v>578</v>
      </c>
      <c r="C301" s="155" t="s">
        <v>579</v>
      </c>
      <c r="D301" s="154" t="s">
        <v>24</v>
      </c>
      <c r="E301" s="150">
        <v>88</v>
      </c>
      <c r="F301" s="156">
        <v>6.51</v>
      </c>
      <c r="G301" s="157">
        <f t="shared" si="70"/>
        <v>8.1999999999999993</v>
      </c>
      <c r="H301" s="156">
        <f t="shared" si="71"/>
        <v>721.6</v>
      </c>
    </row>
    <row r="302" spans="1:8" s="52" customFormat="1" ht="47.25" outlineLevel="2">
      <c r="A302" s="154" t="s">
        <v>977</v>
      </c>
      <c r="B302" s="154" t="s">
        <v>580</v>
      </c>
      <c r="C302" s="155" t="s">
        <v>581</v>
      </c>
      <c r="D302" s="154" t="s">
        <v>24</v>
      </c>
      <c r="E302" s="150">
        <v>140</v>
      </c>
      <c r="F302" s="156">
        <v>11.85</v>
      </c>
      <c r="G302" s="157">
        <f t="shared" si="70"/>
        <v>14.93</v>
      </c>
      <c r="H302" s="156">
        <f t="shared" si="71"/>
        <v>2090.1999999999998</v>
      </c>
    </row>
    <row r="303" spans="1:8" s="52" customFormat="1" ht="47.25" outlineLevel="2">
      <c r="A303" s="154" t="s">
        <v>978</v>
      </c>
      <c r="B303" s="158" t="s">
        <v>582</v>
      </c>
      <c r="C303" s="159" t="s">
        <v>583</v>
      </c>
      <c r="D303" s="158" t="s">
        <v>24</v>
      </c>
      <c r="E303" s="150">
        <v>4</v>
      </c>
      <c r="F303" s="156">
        <v>25.4</v>
      </c>
      <c r="G303" s="157">
        <f t="shared" si="70"/>
        <v>32.020000000000003</v>
      </c>
      <c r="H303" s="156">
        <f t="shared" si="71"/>
        <v>128.08000000000001</v>
      </c>
    </row>
    <row r="304" spans="1:8" s="52" customFormat="1" ht="47.25" outlineLevel="2">
      <c r="A304" s="154" t="s">
        <v>979</v>
      </c>
      <c r="B304" s="158" t="s">
        <v>584</v>
      </c>
      <c r="C304" s="199" t="s">
        <v>585</v>
      </c>
      <c r="D304" s="158" t="s">
        <v>24</v>
      </c>
      <c r="E304" s="150">
        <v>139</v>
      </c>
      <c r="F304" s="156">
        <v>11.08</v>
      </c>
      <c r="G304" s="157">
        <f t="shared" si="70"/>
        <v>13.96</v>
      </c>
      <c r="H304" s="156">
        <f t="shared" si="71"/>
        <v>1940.44</v>
      </c>
    </row>
    <row r="305" spans="1:9" s="52" customFormat="1" ht="47.25" outlineLevel="2">
      <c r="A305" s="154" t="s">
        <v>980</v>
      </c>
      <c r="B305" s="158" t="s">
        <v>586</v>
      </c>
      <c r="C305" s="199" t="s">
        <v>587</v>
      </c>
      <c r="D305" s="158" t="s">
        <v>24</v>
      </c>
      <c r="E305" s="150">
        <v>69</v>
      </c>
      <c r="F305" s="156">
        <v>15.23</v>
      </c>
      <c r="G305" s="157">
        <f t="shared" si="70"/>
        <v>19.2</v>
      </c>
      <c r="H305" s="156">
        <f t="shared" si="71"/>
        <v>1324.8</v>
      </c>
    </row>
    <row r="306" spans="1:9" s="52" customFormat="1" ht="31.5" outlineLevel="2">
      <c r="A306" s="154" t="s">
        <v>981</v>
      </c>
      <c r="B306" s="154" t="s">
        <v>588</v>
      </c>
      <c r="C306" s="155" t="s">
        <v>589</v>
      </c>
      <c r="D306" s="154" t="s">
        <v>24</v>
      </c>
      <c r="E306" s="150">
        <v>10</v>
      </c>
      <c r="F306" s="156">
        <v>40.200000000000003</v>
      </c>
      <c r="G306" s="157">
        <f t="shared" si="68"/>
        <v>50.68</v>
      </c>
      <c r="H306" s="156">
        <f t="shared" si="69"/>
        <v>506.8</v>
      </c>
    </row>
    <row r="307" spans="1:9" s="52" customFormat="1" ht="31.5" outlineLevel="2">
      <c r="A307" s="154" t="s">
        <v>982</v>
      </c>
      <c r="B307" s="154" t="s">
        <v>590</v>
      </c>
      <c r="C307" s="155" t="s">
        <v>591</v>
      </c>
      <c r="D307" s="154" t="s">
        <v>24</v>
      </c>
      <c r="E307" s="150">
        <v>102</v>
      </c>
      <c r="F307" s="156">
        <v>38.75</v>
      </c>
      <c r="G307" s="157">
        <f t="shared" si="68"/>
        <v>48.85</v>
      </c>
      <c r="H307" s="156">
        <f t="shared" si="69"/>
        <v>4982.7</v>
      </c>
    </row>
    <row r="308" spans="1:9" s="52" customFormat="1" ht="47.25" outlineLevel="2">
      <c r="A308" s="154" t="s">
        <v>983</v>
      </c>
      <c r="B308" s="154" t="s">
        <v>592</v>
      </c>
      <c r="C308" s="155" t="s">
        <v>593</v>
      </c>
      <c r="D308" s="154" t="s">
        <v>24</v>
      </c>
      <c r="E308" s="150">
        <v>28</v>
      </c>
      <c r="F308" s="156">
        <v>51.36</v>
      </c>
      <c r="G308" s="157">
        <f t="shared" si="68"/>
        <v>64.739999999999995</v>
      </c>
      <c r="H308" s="156">
        <f t="shared" si="69"/>
        <v>1812.72</v>
      </c>
    </row>
    <row r="309" spans="1:9" s="52" customFormat="1" ht="47.25" outlineLevel="2">
      <c r="A309" s="154" t="s">
        <v>984</v>
      </c>
      <c r="B309" s="154" t="s">
        <v>594</v>
      </c>
      <c r="C309" s="155" t="s">
        <v>595</v>
      </c>
      <c r="D309" s="154" t="s">
        <v>24</v>
      </c>
      <c r="E309" s="150">
        <v>51</v>
      </c>
      <c r="F309" s="156">
        <v>23.94</v>
      </c>
      <c r="G309" s="157">
        <f t="shared" si="68"/>
        <v>30.18</v>
      </c>
      <c r="H309" s="156">
        <f t="shared" si="69"/>
        <v>1539.18</v>
      </c>
    </row>
    <row r="310" spans="1:9" s="52" customFormat="1" ht="47.25" outlineLevel="2">
      <c r="A310" s="154" t="s">
        <v>985</v>
      </c>
      <c r="B310" s="154" t="s">
        <v>596</v>
      </c>
      <c r="C310" s="155" t="s">
        <v>597</v>
      </c>
      <c r="D310" s="154" t="s">
        <v>24</v>
      </c>
      <c r="E310" s="150">
        <v>262</v>
      </c>
      <c r="F310" s="156">
        <v>20.27</v>
      </c>
      <c r="G310" s="157">
        <f t="shared" si="68"/>
        <v>25.55</v>
      </c>
      <c r="H310" s="156">
        <f t="shared" si="69"/>
        <v>6694.1</v>
      </c>
    </row>
    <row r="311" spans="1:9" s="52" customFormat="1" ht="47.25" outlineLevel="2">
      <c r="A311" s="154" t="s">
        <v>986</v>
      </c>
      <c r="B311" s="154" t="s">
        <v>598</v>
      </c>
      <c r="C311" s="155" t="s">
        <v>599</v>
      </c>
      <c r="D311" s="154" t="s">
        <v>24</v>
      </c>
      <c r="E311" s="150">
        <v>131</v>
      </c>
      <c r="F311" s="156">
        <v>9.89</v>
      </c>
      <c r="G311" s="157">
        <f t="shared" si="68"/>
        <v>12.46</v>
      </c>
      <c r="H311" s="156">
        <f t="shared" si="69"/>
        <v>1632.26</v>
      </c>
    </row>
    <row r="312" spans="1:9" s="52" customFormat="1" ht="47.25" outlineLevel="2">
      <c r="A312" s="154" t="s">
        <v>987</v>
      </c>
      <c r="B312" s="154" t="s">
        <v>600</v>
      </c>
      <c r="C312" s="155" t="s">
        <v>601</v>
      </c>
      <c r="D312" s="154" t="s">
        <v>26</v>
      </c>
      <c r="E312" s="150">
        <v>226.5</v>
      </c>
      <c r="F312" s="156">
        <v>51.35</v>
      </c>
      <c r="G312" s="157">
        <f t="shared" si="68"/>
        <v>64.73</v>
      </c>
      <c r="H312" s="156">
        <f t="shared" si="69"/>
        <v>14661.34</v>
      </c>
    </row>
    <row r="313" spans="1:9" s="52" customFormat="1" ht="47.25" outlineLevel="2">
      <c r="A313" s="154" t="s">
        <v>988</v>
      </c>
      <c r="B313" s="154" t="s">
        <v>602</v>
      </c>
      <c r="C313" s="155" t="s">
        <v>603</v>
      </c>
      <c r="D313" s="154" t="s">
        <v>26</v>
      </c>
      <c r="E313" s="150">
        <v>114.8</v>
      </c>
      <c r="F313" s="156">
        <v>17.04</v>
      </c>
      <c r="G313" s="157">
        <f t="shared" si="68"/>
        <v>21.48</v>
      </c>
      <c r="H313" s="156">
        <f t="shared" si="69"/>
        <v>2465.9</v>
      </c>
    </row>
    <row r="314" spans="1:9" s="52" customFormat="1" ht="47.25" outlineLevel="2">
      <c r="A314" s="154" t="s">
        <v>989</v>
      </c>
      <c r="B314" s="154" t="s">
        <v>604</v>
      </c>
      <c r="C314" s="155" t="s">
        <v>605</v>
      </c>
      <c r="D314" s="154" t="s">
        <v>26</v>
      </c>
      <c r="E314" s="150">
        <v>418.3</v>
      </c>
      <c r="F314" s="156">
        <v>26.6</v>
      </c>
      <c r="G314" s="157">
        <f t="shared" si="68"/>
        <v>33.53</v>
      </c>
      <c r="H314" s="156">
        <f t="shared" si="69"/>
        <v>14025.59</v>
      </c>
    </row>
    <row r="315" spans="1:9" s="52" customFormat="1" ht="47.25" outlineLevel="2">
      <c r="A315" s="154" t="s">
        <v>990</v>
      </c>
      <c r="B315" s="154" t="s">
        <v>606</v>
      </c>
      <c r="C315" s="155" t="s">
        <v>607</v>
      </c>
      <c r="D315" s="154" t="s">
        <v>24</v>
      </c>
      <c r="E315" s="150">
        <v>20</v>
      </c>
      <c r="F315" s="156">
        <v>21.75</v>
      </c>
      <c r="G315" s="157">
        <f t="shared" si="68"/>
        <v>27.42</v>
      </c>
      <c r="H315" s="156">
        <f t="shared" si="69"/>
        <v>548.4</v>
      </c>
    </row>
    <row r="316" spans="1:9" s="52" customFormat="1" ht="31.5" outlineLevel="2">
      <c r="A316" s="154" t="s">
        <v>991</v>
      </c>
      <c r="B316" s="154" t="s">
        <v>608</v>
      </c>
      <c r="C316" s="155" t="s">
        <v>609</v>
      </c>
      <c r="D316" s="154" t="s">
        <v>24</v>
      </c>
      <c r="E316" s="150">
        <v>18</v>
      </c>
      <c r="F316" s="156">
        <v>14.55</v>
      </c>
      <c r="G316" s="157">
        <f t="shared" si="68"/>
        <v>18.34</v>
      </c>
      <c r="H316" s="156">
        <f t="shared" si="69"/>
        <v>330.12</v>
      </c>
    </row>
    <row r="317" spans="1:9" s="52" customFormat="1" ht="47.25" outlineLevel="2">
      <c r="A317" s="154" t="s">
        <v>992</v>
      </c>
      <c r="B317" s="158" t="s">
        <v>610</v>
      </c>
      <c r="C317" s="159" t="s">
        <v>611</v>
      </c>
      <c r="D317" s="158" t="s">
        <v>26</v>
      </c>
      <c r="E317" s="150">
        <v>22.9</v>
      </c>
      <c r="F317" s="156">
        <v>13.99</v>
      </c>
      <c r="G317" s="157">
        <f t="shared" si="68"/>
        <v>17.63</v>
      </c>
      <c r="H317" s="156">
        <f t="shared" si="69"/>
        <v>403.72</v>
      </c>
    </row>
    <row r="318" spans="1:9" s="37" customFormat="1" outlineLevel="1">
      <c r="A318" s="179"/>
      <c r="B318" s="160"/>
      <c r="C318" s="161" t="s">
        <v>9</v>
      </c>
      <c r="D318" s="160"/>
      <c r="E318" s="162"/>
      <c r="F318" s="163"/>
      <c r="G318" s="164"/>
      <c r="H318" s="165">
        <f>SUM(H291:H317)</f>
        <v>121858.00999999998</v>
      </c>
    </row>
    <row r="319" spans="1:9" s="37" customFormat="1" outlineLevel="1">
      <c r="A319" s="154"/>
      <c r="B319" s="160"/>
      <c r="C319" s="161" t="s">
        <v>612</v>
      </c>
      <c r="D319" s="160"/>
      <c r="E319" s="162"/>
      <c r="F319" s="163"/>
      <c r="G319" s="164"/>
      <c r="H319" s="165">
        <f>H289+H318</f>
        <v>503232.12000000011</v>
      </c>
    </row>
    <row r="320" spans="1:9" s="36" customFormat="1">
      <c r="A320" s="286" t="s">
        <v>613</v>
      </c>
      <c r="B320" s="286"/>
      <c r="C320" s="286"/>
      <c r="D320" s="286"/>
      <c r="E320" s="286"/>
      <c r="F320" s="286"/>
      <c r="G320" s="286"/>
      <c r="H320" s="286"/>
      <c r="I320" s="52"/>
    </row>
    <row r="321" spans="1:8" s="37" customFormat="1" outlineLevel="1">
      <c r="A321" s="166" t="s">
        <v>87</v>
      </c>
      <c r="B321" s="148"/>
      <c r="C321" s="149" t="s">
        <v>77</v>
      </c>
      <c r="D321" s="148"/>
      <c r="E321" s="150"/>
      <c r="F321" s="151"/>
      <c r="G321" s="157"/>
      <c r="H321" s="181"/>
    </row>
    <row r="322" spans="1:8" s="52" customFormat="1" ht="47.25" outlineLevel="2">
      <c r="A322" s="154" t="s">
        <v>993</v>
      </c>
      <c r="B322" s="154" t="s">
        <v>618</v>
      </c>
      <c r="C322" s="155" t="s">
        <v>619</v>
      </c>
      <c r="D322" s="154" t="s">
        <v>26</v>
      </c>
      <c r="E322" s="150">
        <v>2300</v>
      </c>
      <c r="F322" s="156">
        <v>7.18</v>
      </c>
      <c r="G322" s="157">
        <f t="shared" ref="G322:G353" si="72">TRUNC(F322*(1+$E$2),2)</f>
        <v>9.0500000000000007</v>
      </c>
      <c r="H322" s="156">
        <f t="shared" ref="H322:H353" si="73">TRUNC((G322*E322),2)</f>
        <v>20815</v>
      </c>
    </row>
    <row r="323" spans="1:8" s="52" customFormat="1" ht="47.25" outlineLevel="2">
      <c r="A323" s="154" t="s">
        <v>994</v>
      </c>
      <c r="B323" s="154" t="s">
        <v>620</v>
      </c>
      <c r="C323" s="155" t="s">
        <v>621</v>
      </c>
      <c r="D323" s="154" t="s">
        <v>26</v>
      </c>
      <c r="E323" s="150">
        <v>2300</v>
      </c>
      <c r="F323" s="156">
        <v>7.47</v>
      </c>
      <c r="G323" s="157">
        <f t="shared" ref="G323:G336" si="74">TRUNC(F323*(1+$E$2),2)</f>
        <v>9.41</v>
      </c>
      <c r="H323" s="156">
        <f t="shared" ref="H323:H336" si="75">TRUNC((G323*E323),2)</f>
        <v>21643</v>
      </c>
    </row>
    <row r="324" spans="1:8" s="52" customFormat="1" ht="31.5" outlineLevel="2">
      <c r="A324" s="154" t="s">
        <v>995</v>
      </c>
      <c r="B324" s="154" t="s">
        <v>622</v>
      </c>
      <c r="C324" s="155" t="s">
        <v>623</v>
      </c>
      <c r="D324" s="154" t="s">
        <v>26</v>
      </c>
      <c r="E324" s="150">
        <v>400</v>
      </c>
      <c r="F324" s="156">
        <v>75.55</v>
      </c>
      <c r="G324" s="157">
        <f t="shared" si="74"/>
        <v>95.24</v>
      </c>
      <c r="H324" s="156">
        <f t="shared" si="75"/>
        <v>38096</v>
      </c>
    </row>
    <row r="325" spans="1:8" s="52" customFormat="1" ht="31.5" outlineLevel="2">
      <c r="A325" s="154" t="s">
        <v>996</v>
      </c>
      <c r="B325" s="154" t="s">
        <v>624</v>
      </c>
      <c r="C325" s="155" t="s">
        <v>625</v>
      </c>
      <c r="D325" s="154" t="s">
        <v>24</v>
      </c>
      <c r="E325" s="150">
        <v>400</v>
      </c>
      <c r="F325" s="156">
        <v>26.2</v>
      </c>
      <c r="G325" s="157">
        <f t="shared" si="74"/>
        <v>33.03</v>
      </c>
      <c r="H325" s="156">
        <f t="shared" si="75"/>
        <v>13212</v>
      </c>
    </row>
    <row r="326" spans="1:8" s="52" customFormat="1" ht="31.5" outlineLevel="2">
      <c r="A326" s="154" t="s">
        <v>997</v>
      </c>
      <c r="B326" s="154" t="s">
        <v>626</v>
      </c>
      <c r="C326" s="155" t="s">
        <v>627</v>
      </c>
      <c r="D326" s="154" t="s">
        <v>24</v>
      </c>
      <c r="E326" s="150">
        <v>8</v>
      </c>
      <c r="F326" s="156">
        <v>36.76</v>
      </c>
      <c r="G326" s="157">
        <f t="shared" si="74"/>
        <v>46.34</v>
      </c>
      <c r="H326" s="156">
        <f t="shared" si="75"/>
        <v>370.72</v>
      </c>
    </row>
    <row r="327" spans="1:8" s="52" customFormat="1" ht="31.5" outlineLevel="2">
      <c r="A327" s="154" t="s">
        <v>998</v>
      </c>
      <c r="B327" s="154" t="s">
        <v>628</v>
      </c>
      <c r="C327" s="155" t="s">
        <v>629</v>
      </c>
      <c r="D327" s="154" t="s">
        <v>24</v>
      </c>
      <c r="E327" s="150">
        <v>1</v>
      </c>
      <c r="F327" s="156">
        <v>41.48</v>
      </c>
      <c r="G327" s="157">
        <f t="shared" si="74"/>
        <v>52.29</v>
      </c>
      <c r="H327" s="156">
        <f t="shared" si="75"/>
        <v>52.29</v>
      </c>
    </row>
    <row r="328" spans="1:8" s="52" customFormat="1" ht="31.5" outlineLevel="2">
      <c r="A328" s="154" t="s">
        <v>999</v>
      </c>
      <c r="B328" s="154" t="s">
        <v>630</v>
      </c>
      <c r="C328" s="155" t="s">
        <v>631</v>
      </c>
      <c r="D328" s="154" t="s">
        <v>24</v>
      </c>
      <c r="E328" s="150">
        <v>3</v>
      </c>
      <c r="F328" s="156">
        <v>57.72</v>
      </c>
      <c r="G328" s="157">
        <f t="shared" si="74"/>
        <v>72.760000000000005</v>
      </c>
      <c r="H328" s="156">
        <f t="shared" si="75"/>
        <v>218.28</v>
      </c>
    </row>
    <row r="329" spans="1:8" s="52" customFormat="1" ht="31.5" outlineLevel="2">
      <c r="A329" s="154" t="s">
        <v>1000</v>
      </c>
      <c r="B329" s="154" t="s">
        <v>632</v>
      </c>
      <c r="C329" s="155" t="s">
        <v>633</v>
      </c>
      <c r="D329" s="154" t="s">
        <v>24</v>
      </c>
      <c r="E329" s="150">
        <v>18</v>
      </c>
      <c r="F329" s="156">
        <v>102.24</v>
      </c>
      <c r="G329" s="157">
        <f t="shared" si="74"/>
        <v>128.88999999999999</v>
      </c>
      <c r="H329" s="156">
        <f t="shared" si="75"/>
        <v>2320.02</v>
      </c>
    </row>
    <row r="330" spans="1:8" s="52" customFormat="1" ht="31.5" outlineLevel="2">
      <c r="A330" s="154" t="s">
        <v>1001</v>
      </c>
      <c r="B330" s="154" t="s">
        <v>634</v>
      </c>
      <c r="C330" s="155" t="s">
        <v>635</v>
      </c>
      <c r="D330" s="154" t="s">
        <v>24</v>
      </c>
      <c r="E330" s="150">
        <v>2</v>
      </c>
      <c r="F330" s="156">
        <v>12.6</v>
      </c>
      <c r="G330" s="157">
        <f t="shared" si="74"/>
        <v>15.88</v>
      </c>
      <c r="H330" s="156">
        <f t="shared" si="75"/>
        <v>31.76</v>
      </c>
    </row>
    <row r="331" spans="1:8" s="52" customFormat="1" ht="31.5" outlineLevel="2">
      <c r="A331" s="154" t="s">
        <v>1002</v>
      </c>
      <c r="B331" s="154" t="s">
        <v>636</v>
      </c>
      <c r="C331" s="155" t="s">
        <v>637</v>
      </c>
      <c r="D331" s="154" t="s">
        <v>24</v>
      </c>
      <c r="E331" s="150">
        <v>2</v>
      </c>
      <c r="F331" s="156">
        <v>75.08</v>
      </c>
      <c r="G331" s="157">
        <f t="shared" si="74"/>
        <v>94.65</v>
      </c>
      <c r="H331" s="156">
        <f t="shared" si="75"/>
        <v>189.3</v>
      </c>
    </row>
    <row r="332" spans="1:8" s="52" customFormat="1" ht="31.5" outlineLevel="2">
      <c r="A332" s="154" t="s">
        <v>1003</v>
      </c>
      <c r="B332" s="154" t="s">
        <v>638</v>
      </c>
      <c r="C332" s="155" t="s">
        <v>639</v>
      </c>
      <c r="D332" s="154" t="s">
        <v>24</v>
      </c>
      <c r="E332" s="150">
        <v>2</v>
      </c>
      <c r="F332" s="156">
        <v>118</v>
      </c>
      <c r="G332" s="157">
        <f t="shared" si="74"/>
        <v>148.76</v>
      </c>
      <c r="H332" s="156">
        <f t="shared" si="75"/>
        <v>297.52</v>
      </c>
    </row>
    <row r="333" spans="1:8" s="52" customFormat="1" ht="31.5" outlineLevel="2">
      <c r="A333" s="154" t="s">
        <v>1004</v>
      </c>
      <c r="B333" s="154" t="s">
        <v>640</v>
      </c>
      <c r="C333" s="155" t="s">
        <v>641</v>
      </c>
      <c r="D333" s="154" t="s">
        <v>24</v>
      </c>
      <c r="E333" s="150">
        <v>46</v>
      </c>
      <c r="F333" s="156">
        <v>57.99</v>
      </c>
      <c r="G333" s="157">
        <f t="shared" si="74"/>
        <v>73.099999999999994</v>
      </c>
      <c r="H333" s="156">
        <f t="shared" si="75"/>
        <v>3362.6</v>
      </c>
    </row>
    <row r="334" spans="1:8" s="52" customFormat="1" ht="31.5" outlineLevel="2">
      <c r="A334" s="154" t="s">
        <v>1005</v>
      </c>
      <c r="B334" s="158" t="s">
        <v>642</v>
      </c>
      <c r="C334" s="199" t="s">
        <v>643</v>
      </c>
      <c r="D334" s="158" t="s">
        <v>24</v>
      </c>
      <c r="E334" s="150">
        <v>4</v>
      </c>
      <c r="F334" s="156">
        <v>59.77</v>
      </c>
      <c r="G334" s="157">
        <f t="shared" si="74"/>
        <v>75.349999999999994</v>
      </c>
      <c r="H334" s="156">
        <f t="shared" si="75"/>
        <v>301.39999999999998</v>
      </c>
    </row>
    <row r="335" spans="1:8" s="52" customFormat="1" ht="31.5" outlineLevel="2">
      <c r="A335" s="154" t="s">
        <v>1006</v>
      </c>
      <c r="B335" s="158" t="s">
        <v>644</v>
      </c>
      <c r="C335" s="199" t="s">
        <v>645</v>
      </c>
      <c r="D335" s="158" t="s">
        <v>24</v>
      </c>
      <c r="E335" s="150">
        <v>93</v>
      </c>
      <c r="F335" s="156">
        <v>11.71</v>
      </c>
      <c r="G335" s="157">
        <f t="shared" si="74"/>
        <v>14.76</v>
      </c>
      <c r="H335" s="156">
        <f t="shared" si="75"/>
        <v>1372.68</v>
      </c>
    </row>
    <row r="336" spans="1:8" s="52" customFormat="1" ht="31.5" outlineLevel="2">
      <c r="A336" s="154" t="s">
        <v>1007</v>
      </c>
      <c r="B336" s="158" t="s">
        <v>646</v>
      </c>
      <c r="C336" s="199" t="s">
        <v>647</v>
      </c>
      <c r="D336" s="158" t="s">
        <v>24</v>
      </c>
      <c r="E336" s="150">
        <v>48</v>
      </c>
      <c r="F336" s="156">
        <v>110.08</v>
      </c>
      <c r="G336" s="157">
        <f t="shared" si="74"/>
        <v>138.77000000000001</v>
      </c>
      <c r="H336" s="156">
        <f t="shared" si="75"/>
        <v>6660.96</v>
      </c>
    </row>
    <row r="337" spans="1:8" s="52" customFormat="1" outlineLevel="2">
      <c r="A337" s="154" t="s">
        <v>1008</v>
      </c>
      <c r="B337" s="154" t="s">
        <v>648</v>
      </c>
      <c r="C337" s="155" t="s">
        <v>649</v>
      </c>
      <c r="D337" s="154" t="s">
        <v>24</v>
      </c>
      <c r="E337" s="150">
        <v>2</v>
      </c>
      <c r="F337" s="156">
        <v>1257.9100000000001</v>
      </c>
      <c r="G337" s="157">
        <f t="shared" si="72"/>
        <v>1585.84</v>
      </c>
      <c r="H337" s="156">
        <f t="shared" si="73"/>
        <v>3171.68</v>
      </c>
    </row>
    <row r="338" spans="1:8" s="52" customFormat="1" outlineLevel="2">
      <c r="A338" s="154" t="s">
        <v>1009</v>
      </c>
      <c r="B338" s="154" t="s">
        <v>650</v>
      </c>
      <c r="C338" s="155" t="s">
        <v>651</v>
      </c>
      <c r="D338" s="154" t="s">
        <v>24</v>
      </c>
      <c r="E338" s="150">
        <v>50</v>
      </c>
      <c r="F338" s="156">
        <v>200.84</v>
      </c>
      <c r="G338" s="157">
        <f t="shared" si="72"/>
        <v>253.19</v>
      </c>
      <c r="H338" s="156">
        <f t="shared" si="73"/>
        <v>12659.5</v>
      </c>
    </row>
    <row r="339" spans="1:8" s="52" customFormat="1" ht="47.25" outlineLevel="2">
      <c r="A339" s="154" t="s">
        <v>1010</v>
      </c>
      <c r="B339" s="154" t="s">
        <v>652</v>
      </c>
      <c r="C339" s="155" t="s">
        <v>653</v>
      </c>
      <c r="D339" s="154" t="s">
        <v>26</v>
      </c>
      <c r="E339" s="150">
        <v>900</v>
      </c>
      <c r="F339" s="156">
        <v>9.1300000000000008</v>
      </c>
      <c r="G339" s="157">
        <f t="shared" si="72"/>
        <v>11.51</v>
      </c>
      <c r="H339" s="156">
        <f t="shared" si="73"/>
        <v>10359</v>
      </c>
    </row>
    <row r="340" spans="1:8" s="52" customFormat="1" ht="47.25" outlineLevel="2">
      <c r="A340" s="154" t="s">
        <v>1011</v>
      </c>
      <c r="B340" s="154" t="s">
        <v>654</v>
      </c>
      <c r="C340" s="155" t="s">
        <v>655</v>
      </c>
      <c r="D340" s="154" t="s">
        <v>26</v>
      </c>
      <c r="E340" s="150">
        <v>1500</v>
      </c>
      <c r="F340" s="156">
        <v>6.64</v>
      </c>
      <c r="G340" s="157">
        <f t="shared" si="72"/>
        <v>8.3699999999999992</v>
      </c>
      <c r="H340" s="156">
        <f t="shared" si="73"/>
        <v>12555</v>
      </c>
    </row>
    <row r="341" spans="1:8" s="52" customFormat="1" ht="47.25" outlineLevel="2">
      <c r="A341" s="154" t="s">
        <v>1012</v>
      </c>
      <c r="B341" s="154" t="s">
        <v>656</v>
      </c>
      <c r="C341" s="155" t="s">
        <v>657</v>
      </c>
      <c r="D341" s="154" t="s">
        <v>26</v>
      </c>
      <c r="E341" s="150">
        <v>18500</v>
      </c>
      <c r="F341" s="156">
        <v>3.98</v>
      </c>
      <c r="G341" s="157">
        <f t="shared" si="72"/>
        <v>5.01</v>
      </c>
      <c r="H341" s="156">
        <f t="shared" si="73"/>
        <v>92685</v>
      </c>
    </row>
    <row r="342" spans="1:8" s="52" customFormat="1" ht="47.25" outlineLevel="2">
      <c r="A342" s="154" t="s">
        <v>1013</v>
      </c>
      <c r="B342" s="154" t="s">
        <v>658</v>
      </c>
      <c r="C342" s="155" t="s">
        <v>659</v>
      </c>
      <c r="D342" s="154" t="s">
        <v>24</v>
      </c>
      <c r="E342" s="150">
        <v>6</v>
      </c>
      <c r="F342" s="156">
        <v>36.380000000000003</v>
      </c>
      <c r="G342" s="157">
        <f t="shared" si="72"/>
        <v>45.86</v>
      </c>
      <c r="H342" s="156">
        <f t="shared" si="73"/>
        <v>275.16000000000003</v>
      </c>
    </row>
    <row r="343" spans="1:8" s="52" customFormat="1" ht="31.5" outlineLevel="2">
      <c r="A343" s="154" t="s">
        <v>1014</v>
      </c>
      <c r="B343" s="154" t="s">
        <v>660</v>
      </c>
      <c r="C343" s="155" t="s">
        <v>661</v>
      </c>
      <c r="D343" s="154" t="s">
        <v>24</v>
      </c>
      <c r="E343" s="150">
        <v>298</v>
      </c>
      <c r="F343" s="156">
        <v>20.03</v>
      </c>
      <c r="G343" s="157">
        <f t="shared" si="72"/>
        <v>25.25</v>
      </c>
      <c r="H343" s="156">
        <f t="shared" si="73"/>
        <v>7524.5</v>
      </c>
    </row>
    <row r="344" spans="1:8" s="52" customFormat="1" outlineLevel="2">
      <c r="A344" s="154" t="s">
        <v>1015</v>
      </c>
      <c r="B344" s="154" t="s">
        <v>662</v>
      </c>
      <c r="C344" s="155" t="s">
        <v>663</v>
      </c>
      <c r="D344" s="154" t="s">
        <v>24</v>
      </c>
      <c r="E344" s="150">
        <v>605</v>
      </c>
      <c r="F344" s="156">
        <v>62.34</v>
      </c>
      <c r="G344" s="157">
        <f t="shared" si="72"/>
        <v>78.59</v>
      </c>
      <c r="H344" s="156">
        <f t="shared" si="73"/>
        <v>47546.95</v>
      </c>
    </row>
    <row r="345" spans="1:8" s="52" customFormat="1" ht="31.5" outlineLevel="2">
      <c r="A345" s="154" t="s">
        <v>1016</v>
      </c>
      <c r="B345" s="154" t="s">
        <v>664</v>
      </c>
      <c r="C345" s="155" t="s">
        <v>665</v>
      </c>
      <c r="D345" s="154" t="s">
        <v>24</v>
      </c>
      <c r="E345" s="150">
        <v>12</v>
      </c>
      <c r="F345" s="156">
        <v>1799.83</v>
      </c>
      <c r="G345" s="157">
        <f t="shared" si="72"/>
        <v>2269.04</v>
      </c>
      <c r="H345" s="156">
        <f t="shared" si="73"/>
        <v>27228.48</v>
      </c>
    </row>
    <row r="346" spans="1:8" s="52" customFormat="1" outlineLevel="2">
      <c r="A346" s="154" t="s">
        <v>1017</v>
      </c>
      <c r="B346" s="154" t="s">
        <v>666</v>
      </c>
      <c r="C346" s="155" t="s">
        <v>667</v>
      </c>
      <c r="D346" s="154" t="s">
        <v>24</v>
      </c>
      <c r="E346" s="150">
        <v>300</v>
      </c>
      <c r="F346" s="156">
        <v>10.45</v>
      </c>
      <c r="G346" s="157">
        <f t="shared" si="72"/>
        <v>13.17</v>
      </c>
      <c r="H346" s="156">
        <f t="shared" si="73"/>
        <v>3951</v>
      </c>
    </row>
    <row r="347" spans="1:8" s="52" customFormat="1" ht="31.5" outlineLevel="2">
      <c r="A347" s="154" t="s">
        <v>1018</v>
      </c>
      <c r="B347" s="154" t="s">
        <v>668</v>
      </c>
      <c r="C347" s="155" t="s">
        <v>669</v>
      </c>
      <c r="D347" s="154" t="s">
        <v>24</v>
      </c>
      <c r="E347" s="150">
        <v>6</v>
      </c>
      <c r="F347" s="156">
        <v>122.06</v>
      </c>
      <c r="G347" s="157">
        <f t="shared" si="72"/>
        <v>153.88</v>
      </c>
      <c r="H347" s="156">
        <f t="shared" si="73"/>
        <v>923.28</v>
      </c>
    </row>
    <row r="348" spans="1:8" s="52" customFormat="1" outlineLevel="2">
      <c r="A348" s="154" t="s">
        <v>1019</v>
      </c>
      <c r="B348" s="158" t="s">
        <v>670</v>
      </c>
      <c r="C348" s="159" t="s">
        <v>671</v>
      </c>
      <c r="D348" s="158" t="s">
        <v>24</v>
      </c>
      <c r="E348" s="150">
        <v>5</v>
      </c>
      <c r="F348" s="156">
        <v>41.93</v>
      </c>
      <c r="G348" s="157">
        <f t="shared" ref="G348:G350" si="76">TRUNC(F348*(1+$E$2),2)</f>
        <v>52.86</v>
      </c>
      <c r="H348" s="156">
        <f t="shared" ref="H348:H350" si="77">TRUNC((G348*E348),2)</f>
        <v>264.3</v>
      </c>
    </row>
    <row r="349" spans="1:8" s="52" customFormat="1" ht="31.5" outlineLevel="2">
      <c r="A349" s="154" t="s">
        <v>1020</v>
      </c>
      <c r="B349" s="158" t="s">
        <v>672</v>
      </c>
      <c r="C349" s="199" t="s">
        <v>673</v>
      </c>
      <c r="D349" s="158" t="s">
        <v>24</v>
      </c>
      <c r="E349" s="150">
        <v>586</v>
      </c>
      <c r="F349" s="156">
        <v>25.64</v>
      </c>
      <c r="G349" s="157">
        <f t="shared" si="76"/>
        <v>32.32</v>
      </c>
      <c r="H349" s="156">
        <f t="shared" si="77"/>
        <v>18939.52</v>
      </c>
    </row>
    <row r="350" spans="1:8" s="52" customFormat="1" ht="31.5" outlineLevel="2">
      <c r="A350" s="154" t="s">
        <v>1021</v>
      </c>
      <c r="B350" s="158" t="s">
        <v>674</v>
      </c>
      <c r="C350" s="199" t="s">
        <v>675</v>
      </c>
      <c r="D350" s="158" t="s">
        <v>24</v>
      </c>
      <c r="E350" s="150">
        <v>177</v>
      </c>
      <c r="F350" s="156">
        <v>23.1</v>
      </c>
      <c r="G350" s="157">
        <f t="shared" si="76"/>
        <v>29.12</v>
      </c>
      <c r="H350" s="156">
        <f t="shared" si="77"/>
        <v>5154.24</v>
      </c>
    </row>
    <row r="351" spans="1:8" s="52" customFormat="1" ht="31.5" outlineLevel="2">
      <c r="A351" s="154" t="s">
        <v>1022</v>
      </c>
      <c r="B351" s="158" t="s">
        <v>676</v>
      </c>
      <c r="C351" s="199" t="s">
        <v>677</v>
      </c>
      <c r="D351" s="158" t="s">
        <v>24</v>
      </c>
      <c r="E351" s="150">
        <v>55</v>
      </c>
      <c r="F351" s="156">
        <v>30.27</v>
      </c>
      <c r="G351" s="157">
        <f t="shared" si="72"/>
        <v>38.159999999999997</v>
      </c>
      <c r="H351" s="156">
        <f t="shared" si="73"/>
        <v>2098.8000000000002</v>
      </c>
    </row>
    <row r="352" spans="1:8" s="52" customFormat="1" ht="31.5" outlineLevel="2">
      <c r="A352" s="154" t="s">
        <v>1023</v>
      </c>
      <c r="B352" s="158" t="s">
        <v>678</v>
      </c>
      <c r="C352" s="199" t="s">
        <v>679</v>
      </c>
      <c r="D352" s="158" t="s">
        <v>24</v>
      </c>
      <c r="E352" s="150">
        <v>55</v>
      </c>
      <c r="F352" s="156">
        <v>23.97</v>
      </c>
      <c r="G352" s="157">
        <f t="shared" si="72"/>
        <v>30.21</v>
      </c>
      <c r="H352" s="156">
        <f t="shared" si="73"/>
        <v>1661.55</v>
      </c>
    </row>
    <row r="353" spans="1:8" s="52" customFormat="1" outlineLevel="2">
      <c r="A353" s="154" t="s">
        <v>1024</v>
      </c>
      <c r="B353" s="158" t="s">
        <v>680</v>
      </c>
      <c r="C353" s="199" t="s">
        <v>681</v>
      </c>
      <c r="D353" s="158" t="s">
        <v>24</v>
      </c>
      <c r="E353" s="150">
        <v>5</v>
      </c>
      <c r="F353" s="156">
        <v>23610.37</v>
      </c>
      <c r="G353" s="157">
        <f t="shared" si="72"/>
        <v>29765.59</v>
      </c>
      <c r="H353" s="156">
        <f t="shared" si="73"/>
        <v>148827.95000000001</v>
      </c>
    </row>
    <row r="354" spans="1:8" outlineLevel="2">
      <c r="A354" s="154"/>
      <c r="B354" s="160"/>
      <c r="C354" s="161" t="s">
        <v>9</v>
      </c>
      <c r="D354" s="160"/>
      <c r="E354" s="162"/>
      <c r="F354" s="163"/>
      <c r="G354" s="164"/>
      <c r="H354" s="165">
        <f>SUM(H322:H353)</f>
        <v>504769.44</v>
      </c>
    </row>
    <row r="355" spans="1:8" outlineLevel="1">
      <c r="A355" s="166" t="s">
        <v>88</v>
      </c>
      <c r="B355" s="166"/>
      <c r="C355" s="172" t="s">
        <v>682</v>
      </c>
      <c r="D355" s="166"/>
      <c r="E355" s="177"/>
      <c r="F355" s="176"/>
      <c r="G355" s="157"/>
      <c r="H355" s="176"/>
    </row>
    <row r="356" spans="1:8" s="52" customFormat="1" ht="31.5" outlineLevel="2">
      <c r="A356" s="154" t="s">
        <v>1025</v>
      </c>
      <c r="B356" s="154" t="s">
        <v>690</v>
      </c>
      <c r="C356" s="155" t="s">
        <v>691</v>
      </c>
      <c r="D356" s="154" t="s">
        <v>24</v>
      </c>
      <c r="E356" s="150">
        <v>1</v>
      </c>
      <c r="F356" s="156">
        <v>93460.61</v>
      </c>
      <c r="G356" s="157">
        <f t="shared" ref="G356:G384" si="78">TRUNC(F356*(1+$E$2),2)</f>
        <v>117825.79</v>
      </c>
      <c r="H356" s="156">
        <f t="shared" ref="H356:H384" si="79">TRUNC((G356*E356),2)</f>
        <v>117825.79</v>
      </c>
    </row>
    <row r="357" spans="1:8" s="52" customFormat="1" ht="31.5" outlineLevel="2">
      <c r="A357" s="154" t="s">
        <v>1026</v>
      </c>
      <c r="B357" s="154" t="s">
        <v>692</v>
      </c>
      <c r="C357" s="155" t="s">
        <v>693</v>
      </c>
      <c r="D357" s="154" t="s">
        <v>24</v>
      </c>
      <c r="E357" s="150">
        <v>2</v>
      </c>
      <c r="F357" s="156">
        <v>33894.239999999998</v>
      </c>
      <c r="G357" s="157">
        <f t="shared" ref="G357:G370" si="80">TRUNC(F357*(1+$E$2),2)</f>
        <v>42730.46</v>
      </c>
      <c r="H357" s="156">
        <f t="shared" ref="H357:H370" si="81">TRUNC((G357*E357),2)</f>
        <v>85460.92</v>
      </c>
    </row>
    <row r="358" spans="1:8" s="52" customFormat="1" ht="31.5" outlineLevel="2">
      <c r="A358" s="154" t="s">
        <v>1027</v>
      </c>
      <c r="B358" s="154" t="s">
        <v>694</v>
      </c>
      <c r="C358" s="155" t="s">
        <v>695</v>
      </c>
      <c r="D358" s="154" t="s">
        <v>24</v>
      </c>
      <c r="E358" s="150">
        <v>1</v>
      </c>
      <c r="F358" s="156">
        <v>4525.04</v>
      </c>
      <c r="G358" s="157">
        <f t="shared" si="80"/>
        <v>5704.71</v>
      </c>
      <c r="H358" s="156">
        <f t="shared" si="81"/>
        <v>5704.71</v>
      </c>
    </row>
    <row r="359" spans="1:8" s="52" customFormat="1" outlineLevel="2">
      <c r="A359" s="154" t="s">
        <v>1028</v>
      </c>
      <c r="B359" s="154" t="s">
        <v>696</v>
      </c>
      <c r="C359" s="155" t="s">
        <v>697</v>
      </c>
      <c r="D359" s="154" t="s">
        <v>24</v>
      </c>
      <c r="E359" s="150">
        <v>2</v>
      </c>
      <c r="F359" s="156">
        <v>934.64</v>
      </c>
      <c r="G359" s="157">
        <f t="shared" si="80"/>
        <v>1178.3</v>
      </c>
      <c r="H359" s="156">
        <f t="shared" si="81"/>
        <v>2356.6</v>
      </c>
    </row>
    <row r="360" spans="1:8" s="52" customFormat="1" outlineLevel="2">
      <c r="A360" s="154" t="s">
        <v>1029</v>
      </c>
      <c r="B360" s="154" t="s">
        <v>698</v>
      </c>
      <c r="C360" s="155" t="s">
        <v>699</v>
      </c>
      <c r="D360" s="154" t="s">
        <v>24</v>
      </c>
      <c r="E360" s="150">
        <v>3</v>
      </c>
      <c r="F360" s="156">
        <v>804.76</v>
      </c>
      <c r="G360" s="157">
        <f t="shared" si="80"/>
        <v>1014.56</v>
      </c>
      <c r="H360" s="156">
        <f t="shared" si="81"/>
        <v>3043.68</v>
      </c>
    </row>
    <row r="361" spans="1:8" s="52" customFormat="1" ht="31.5" outlineLevel="2">
      <c r="A361" s="154" t="s">
        <v>1030</v>
      </c>
      <c r="B361" s="154" t="s">
        <v>700</v>
      </c>
      <c r="C361" s="155" t="s">
        <v>701</v>
      </c>
      <c r="D361" s="154" t="s">
        <v>24</v>
      </c>
      <c r="E361" s="150">
        <v>1</v>
      </c>
      <c r="F361" s="156">
        <v>1735.8</v>
      </c>
      <c r="G361" s="157">
        <f t="shared" si="80"/>
        <v>2188.3200000000002</v>
      </c>
      <c r="H361" s="156">
        <f t="shared" si="81"/>
        <v>2188.3200000000002</v>
      </c>
    </row>
    <row r="362" spans="1:8" s="52" customFormat="1" ht="47.25" outlineLevel="2">
      <c r="A362" s="154" t="s">
        <v>1031</v>
      </c>
      <c r="B362" s="154" t="s">
        <v>702</v>
      </c>
      <c r="C362" s="155" t="s">
        <v>703</v>
      </c>
      <c r="D362" s="154" t="s">
        <v>24</v>
      </c>
      <c r="E362" s="150">
        <v>2</v>
      </c>
      <c r="F362" s="156">
        <v>1757.72</v>
      </c>
      <c r="G362" s="157">
        <f t="shared" si="80"/>
        <v>2215.9499999999998</v>
      </c>
      <c r="H362" s="156">
        <f t="shared" si="81"/>
        <v>4431.8999999999996</v>
      </c>
    </row>
    <row r="363" spans="1:8" s="52" customFormat="1" ht="47.25" outlineLevel="2">
      <c r="A363" s="154" t="s">
        <v>1032</v>
      </c>
      <c r="B363" s="154" t="s">
        <v>704</v>
      </c>
      <c r="C363" s="155" t="s">
        <v>705</v>
      </c>
      <c r="D363" s="154" t="s">
        <v>24</v>
      </c>
      <c r="E363" s="150">
        <v>8</v>
      </c>
      <c r="F363" s="156">
        <v>559.38</v>
      </c>
      <c r="G363" s="157">
        <f t="shared" si="80"/>
        <v>705.21</v>
      </c>
      <c r="H363" s="156">
        <f t="shared" si="81"/>
        <v>5641.68</v>
      </c>
    </row>
    <row r="364" spans="1:8" s="52" customFormat="1" ht="31.5" outlineLevel="2">
      <c r="A364" s="154" t="s">
        <v>1033</v>
      </c>
      <c r="B364" s="154" t="s">
        <v>706</v>
      </c>
      <c r="C364" s="155" t="s">
        <v>707</v>
      </c>
      <c r="D364" s="154" t="s">
        <v>24</v>
      </c>
      <c r="E364" s="150">
        <v>3</v>
      </c>
      <c r="F364" s="156">
        <v>1699.86</v>
      </c>
      <c r="G364" s="157">
        <f t="shared" si="80"/>
        <v>2143.0100000000002</v>
      </c>
      <c r="H364" s="156">
        <f t="shared" si="81"/>
        <v>6429.03</v>
      </c>
    </row>
    <row r="365" spans="1:8" s="52" customFormat="1" outlineLevel="2">
      <c r="A365" s="154" t="s">
        <v>1034</v>
      </c>
      <c r="B365" s="154" t="s">
        <v>708</v>
      </c>
      <c r="C365" s="155" t="s">
        <v>709</v>
      </c>
      <c r="D365" s="154" t="s">
        <v>26</v>
      </c>
      <c r="E365" s="150">
        <v>30</v>
      </c>
      <c r="F365" s="156">
        <v>64.77</v>
      </c>
      <c r="G365" s="157">
        <f t="shared" si="80"/>
        <v>81.650000000000006</v>
      </c>
      <c r="H365" s="156">
        <f t="shared" si="81"/>
        <v>2449.5</v>
      </c>
    </row>
    <row r="366" spans="1:8" s="52" customFormat="1" outlineLevel="2">
      <c r="A366" s="154" t="s">
        <v>1035</v>
      </c>
      <c r="B366" s="154" t="s">
        <v>710</v>
      </c>
      <c r="C366" s="155" t="s">
        <v>711</v>
      </c>
      <c r="D366" s="154" t="s">
        <v>24</v>
      </c>
      <c r="E366" s="150">
        <v>12</v>
      </c>
      <c r="F366" s="156">
        <v>23.37</v>
      </c>
      <c r="G366" s="157">
        <f t="shared" si="80"/>
        <v>29.46</v>
      </c>
      <c r="H366" s="156">
        <f t="shared" si="81"/>
        <v>353.52</v>
      </c>
    </row>
    <row r="367" spans="1:8" s="52" customFormat="1" ht="31.5" outlineLevel="2">
      <c r="A367" s="154" t="s">
        <v>1036</v>
      </c>
      <c r="B367" s="154" t="s">
        <v>712</v>
      </c>
      <c r="C367" s="155" t="s">
        <v>713</v>
      </c>
      <c r="D367" s="154" t="s">
        <v>24</v>
      </c>
      <c r="E367" s="150">
        <v>27</v>
      </c>
      <c r="F367" s="156">
        <v>15.76</v>
      </c>
      <c r="G367" s="157">
        <f t="shared" si="80"/>
        <v>19.86</v>
      </c>
      <c r="H367" s="156">
        <f t="shared" si="81"/>
        <v>536.22</v>
      </c>
    </row>
    <row r="368" spans="1:8" s="52" customFormat="1" ht="31.5" outlineLevel="2">
      <c r="A368" s="154" t="s">
        <v>1037</v>
      </c>
      <c r="B368" s="158" t="s">
        <v>714</v>
      </c>
      <c r="C368" s="159" t="s">
        <v>715</v>
      </c>
      <c r="D368" s="158" t="s">
        <v>5</v>
      </c>
      <c r="E368" s="150">
        <v>9</v>
      </c>
      <c r="F368" s="156">
        <v>55.93</v>
      </c>
      <c r="G368" s="157">
        <f t="shared" si="80"/>
        <v>70.510000000000005</v>
      </c>
      <c r="H368" s="156">
        <f t="shared" si="81"/>
        <v>634.59</v>
      </c>
    </row>
    <row r="369" spans="1:8" s="52" customFormat="1" outlineLevel="2">
      <c r="A369" s="154" t="s">
        <v>1038</v>
      </c>
      <c r="B369" s="158" t="s">
        <v>716</v>
      </c>
      <c r="C369" s="199" t="s">
        <v>717</v>
      </c>
      <c r="D369" s="158" t="s">
        <v>24</v>
      </c>
      <c r="E369" s="150">
        <v>4</v>
      </c>
      <c r="F369" s="156">
        <v>188.28</v>
      </c>
      <c r="G369" s="157">
        <f t="shared" si="80"/>
        <v>237.36</v>
      </c>
      <c r="H369" s="156">
        <f t="shared" si="81"/>
        <v>949.44</v>
      </c>
    </row>
    <row r="370" spans="1:8" s="52" customFormat="1" ht="31.5" outlineLevel="2">
      <c r="A370" s="154" t="s">
        <v>1039</v>
      </c>
      <c r="B370" s="158" t="s">
        <v>718</v>
      </c>
      <c r="C370" s="199" t="s">
        <v>719</v>
      </c>
      <c r="D370" s="158" t="s">
        <v>24</v>
      </c>
      <c r="E370" s="150">
        <v>1</v>
      </c>
      <c r="F370" s="156">
        <v>1312.21</v>
      </c>
      <c r="G370" s="157">
        <f t="shared" si="80"/>
        <v>1654.3</v>
      </c>
      <c r="H370" s="156">
        <f t="shared" si="81"/>
        <v>1654.3</v>
      </c>
    </row>
    <row r="371" spans="1:8" s="52" customFormat="1" outlineLevel="2">
      <c r="A371" s="154" t="s">
        <v>1040</v>
      </c>
      <c r="B371" s="154" t="s">
        <v>720</v>
      </c>
      <c r="C371" s="155" t="s">
        <v>721</v>
      </c>
      <c r="D371" s="154" t="s">
        <v>5</v>
      </c>
      <c r="E371" s="150">
        <v>2</v>
      </c>
      <c r="F371" s="156">
        <v>551.96</v>
      </c>
      <c r="G371" s="157">
        <f t="shared" si="78"/>
        <v>695.85</v>
      </c>
      <c r="H371" s="156">
        <f t="shared" si="79"/>
        <v>1391.7</v>
      </c>
    </row>
    <row r="372" spans="1:8" s="52" customFormat="1" ht="47.25" outlineLevel="2">
      <c r="A372" s="154" t="s">
        <v>1041</v>
      </c>
      <c r="B372" s="154" t="s">
        <v>205</v>
      </c>
      <c r="C372" s="155" t="s">
        <v>206</v>
      </c>
      <c r="D372" s="154" t="s">
        <v>27</v>
      </c>
      <c r="E372" s="150">
        <v>5.46</v>
      </c>
      <c r="F372" s="156">
        <v>704.74</v>
      </c>
      <c r="G372" s="157">
        <f t="shared" si="78"/>
        <v>888.46</v>
      </c>
      <c r="H372" s="156">
        <f t="shared" si="79"/>
        <v>4850.99</v>
      </c>
    </row>
    <row r="373" spans="1:8" s="52" customFormat="1" outlineLevel="2">
      <c r="A373" s="154" t="s">
        <v>1042</v>
      </c>
      <c r="B373" s="154" t="s">
        <v>722</v>
      </c>
      <c r="C373" s="155" t="s">
        <v>723</v>
      </c>
      <c r="D373" s="154" t="s">
        <v>24</v>
      </c>
      <c r="E373" s="150">
        <v>6</v>
      </c>
      <c r="F373" s="156">
        <v>467.09</v>
      </c>
      <c r="G373" s="157">
        <f t="shared" si="78"/>
        <v>588.86</v>
      </c>
      <c r="H373" s="156">
        <f t="shared" si="79"/>
        <v>3533.16</v>
      </c>
    </row>
    <row r="374" spans="1:8" s="52" customFormat="1" ht="31.5" outlineLevel="2">
      <c r="A374" s="154" t="s">
        <v>1043</v>
      </c>
      <c r="B374" s="154" t="s">
        <v>678</v>
      </c>
      <c r="C374" s="155" t="s">
        <v>679</v>
      </c>
      <c r="D374" s="154" t="s">
        <v>24</v>
      </c>
      <c r="E374" s="150">
        <v>2</v>
      </c>
      <c r="F374" s="156">
        <v>23.97</v>
      </c>
      <c r="G374" s="157">
        <f t="shared" si="78"/>
        <v>30.21</v>
      </c>
      <c r="H374" s="156">
        <f t="shared" si="79"/>
        <v>60.42</v>
      </c>
    </row>
    <row r="375" spans="1:8" s="52" customFormat="1" ht="31.5" outlineLevel="2">
      <c r="A375" s="154" t="s">
        <v>1044</v>
      </c>
      <c r="B375" s="154" t="s">
        <v>724</v>
      </c>
      <c r="C375" s="155" t="s">
        <v>725</v>
      </c>
      <c r="D375" s="154" t="s">
        <v>24</v>
      </c>
      <c r="E375" s="150">
        <v>2</v>
      </c>
      <c r="F375" s="156">
        <v>28.05</v>
      </c>
      <c r="G375" s="157">
        <f t="shared" si="78"/>
        <v>35.36</v>
      </c>
      <c r="H375" s="156">
        <f t="shared" si="79"/>
        <v>70.72</v>
      </c>
    </row>
    <row r="376" spans="1:8" s="52" customFormat="1" ht="47.25" outlineLevel="2">
      <c r="A376" s="154" t="s">
        <v>1045</v>
      </c>
      <c r="B376" s="154" t="s">
        <v>726</v>
      </c>
      <c r="C376" s="155" t="s">
        <v>727</v>
      </c>
      <c r="D376" s="154" t="s">
        <v>24</v>
      </c>
      <c r="E376" s="150">
        <v>4</v>
      </c>
      <c r="F376" s="156">
        <v>147.02000000000001</v>
      </c>
      <c r="G376" s="157">
        <f t="shared" si="78"/>
        <v>185.34</v>
      </c>
      <c r="H376" s="156">
        <f t="shared" si="79"/>
        <v>741.36</v>
      </c>
    </row>
    <row r="377" spans="1:8" s="52" customFormat="1" ht="47.25" outlineLevel="2">
      <c r="A377" s="154" t="s">
        <v>1046</v>
      </c>
      <c r="B377" s="154" t="s">
        <v>728</v>
      </c>
      <c r="C377" s="155" t="s">
        <v>729</v>
      </c>
      <c r="D377" s="154" t="s">
        <v>24</v>
      </c>
      <c r="E377" s="150">
        <v>1</v>
      </c>
      <c r="F377" s="156">
        <v>115.68</v>
      </c>
      <c r="G377" s="157">
        <f t="shared" si="78"/>
        <v>145.83000000000001</v>
      </c>
      <c r="H377" s="156">
        <f t="shared" si="79"/>
        <v>145.83000000000001</v>
      </c>
    </row>
    <row r="378" spans="1:8" s="52" customFormat="1" ht="31.5" outlineLevel="2">
      <c r="A378" s="154" t="s">
        <v>1047</v>
      </c>
      <c r="B378" s="154" t="s">
        <v>730</v>
      </c>
      <c r="C378" s="155" t="s">
        <v>731</v>
      </c>
      <c r="D378" s="154" t="s">
        <v>24</v>
      </c>
      <c r="E378" s="150">
        <v>1</v>
      </c>
      <c r="F378" s="156">
        <v>172.09</v>
      </c>
      <c r="G378" s="157">
        <f t="shared" si="78"/>
        <v>216.95</v>
      </c>
      <c r="H378" s="156">
        <f t="shared" si="79"/>
        <v>216.95</v>
      </c>
    </row>
    <row r="379" spans="1:8" s="52" customFormat="1" ht="47.25" outlineLevel="2">
      <c r="A379" s="154" t="s">
        <v>1048</v>
      </c>
      <c r="B379" s="154" t="s">
        <v>732</v>
      </c>
      <c r="C379" s="155" t="s">
        <v>733</v>
      </c>
      <c r="D379" s="154" t="s">
        <v>24</v>
      </c>
      <c r="E379" s="150">
        <v>3</v>
      </c>
      <c r="F379" s="156">
        <v>505</v>
      </c>
      <c r="G379" s="157">
        <f t="shared" si="78"/>
        <v>636.65</v>
      </c>
      <c r="H379" s="156">
        <f t="shared" si="79"/>
        <v>1909.95</v>
      </c>
    </row>
    <row r="380" spans="1:8" s="52" customFormat="1" outlineLevel="2">
      <c r="A380" s="154" t="s">
        <v>1049</v>
      </c>
      <c r="B380" s="154" t="s">
        <v>734</v>
      </c>
      <c r="C380" s="155" t="s">
        <v>735</v>
      </c>
      <c r="D380" s="154" t="s">
        <v>24</v>
      </c>
      <c r="E380" s="150">
        <v>12</v>
      </c>
      <c r="F380" s="156">
        <v>46.9</v>
      </c>
      <c r="G380" s="157">
        <f t="shared" si="78"/>
        <v>59.12</v>
      </c>
      <c r="H380" s="156">
        <f t="shared" si="79"/>
        <v>709.44</v>
      </c>
    </row>
    <row r="381" spans="1:8" s="52" customFormat="1" ht="31.5" outlineLevel="2">
      <c r="A381" s="154" t="s">
        <v>1050</v>
      </c>
      <c r="B381" s="154" t="s">
        <v>736</v>
      </c>
      <c r="C381" s="155" t="s">
        <v>737</v>
      </c>
      <c r="D381" s="154" t="s">
        <v>26</v>
      </c>
      <c r="E381" s="150">
        <v>51</v>
      </c>
      <c r="F381" s="156">
        <v>46.92</v>
      </c>
      <c r="G381" s="157">
        <f t="shared" si="78"/>
        <v>59.15</v>
      </c>
      <c r="H381" s="156">
        <f t="shared" si="79"/>
        <v>3016.65</v>
      </c>
    </row>
    <row r="382" spans="1:8" s="52" customFormat="1" ht="31.5" outlineLevel="2">
      <c r="A382" s="154" t="s">
        <v>1051</v>
      </c>
      <c r="B382" s="158" t="s">
        <v>738</v>
      </c>
      <c r="C382" s="159" t="s">
        <v>739</v>
      </c>
      <c r="D382" s="158" t="s">
        <v>24</v>
      </c>
      <c r="E382" s="150">
        <v>2</v>
      </c>
      <c r="F382" s="156">
        <v>45.08</v>
      </c>
      <c r="G382" s="157">
        <f t="shared" si="78"/>
        <v>56.83</v>
      </c>
      <c r="H382" s="156">
        <f t="shared" si="79"/>
        <v>113.66</v>
      </c>
    </row>
    <row r="383" spans="1:8" s="52" customFormat="1" ht="31.5" outlineLevel="2">
      <c r="A383" s="154" t="s">
        <v>1052</v>
      </c>
      <c r="B383" s="158" t="s">
        <v>740</v>
      </c>
      <c r="C383" s="199" t="s">
        <v>741</v>
      </c>
      <c r="D383" s="158" t="s">
        <v>5</v>
      </c>
      <c r="E383" s="150">
        <v>1</v>
      </c>
      <c r="F383" s="156">
        <v>185.39</v>
      </c>
      <c r="G383" s="157">
        <f t="shared" si="78"/>
        <v>233.72</v>
      </c>
      <c r="H383" s="156">
        <f t="shared" si="79"/>
        <v>233.72</v>
      </c>
    </row>
    <row r="384" spans="1:8" s="52" customFormat="1" outlineLevel="2">
      <c r="A384" s="154" t="s">
        <v>1053</v>
      </c>
      <c r="B384" s="158" t="s">
        <v>742</v>
      </c>
      <c r="C384" s="199" t="s">
        <v>743</v>
      </c>
      <c r="D384" s="158" t="s">
        <v>5</v>
      </c>
      <c r="E384" s="150">
        <v>3</v>
      </c>
      <c r="F384" s="156">
        <v>210.59</v>
      </c>
      <c r="G384" s="157">
        <f t="shared" si="78"/>
        <v>265.49</v>
      </c>
      <c r="H384" s="156">
        <f t="shared" si="79"/>
        <v>796.47</v>
      </c>
    </row>
    <row r="385" spans="1:8" s="37" customFormat="1" outlineLevel="1">
      <c r="A385" s="160"/>
      <c r="B385" s="160"/>
      <c r="C385" s="161" t="s">
        <v>9</v>
      </c>
      <c r="D385" s="160"/>
      <c r="E385" s="162"/>
      <c r="F385" s="163"/>
      <c r="G385" s="164"/>
      <c r="H385" s="165">
        <f>SUM(H356:H384)</f>
        <v>257451.21999999997</v>
      </c>
    </row>
    <row r="386" spans="1:8" outlineLevel="2">
      <c r="A386" s="166" t="s">
        <v>90</v>
      </c>
      <c r="B386" s="148"/>
      <c r="C386" s="149" t="s">
        <v>1345</v>
      </c>
      <c r="D386" s="148"/>
      <c r="E386" s="150"/>
      <c r="F386" s="151"/>
      <c r="G386" s="157"/>
      <c r="H386" s="156"/>
    </row>
    <row r="387" spans="1:8" s="52" customFormat="1" ht="31.5" outlineLevel="2">
      <c r="A387" s="154" t="s">
        <v>1056</v>
      </c>
      <c r="B387" s="154" t="s">
        <v>1264</v>
      </c>
      <c r="C387" s="155" t="s">
        <v>1265</v>
      </c>
      <c r="D387" s="154" t="s">
        <v>24</v>
      </c>
      <c r="E387" s="150">
        <v>1</v>
      </c>
      <c r="F387" s="156">
        <v>351.48</v>
      </c>
      <c r="G387" s="157">
        <f t="shared" ref="G387:G400" si="82">TRUNC(F387*(1+$E$2),2)</f>
        <v>443.11</v>
      </c>
      <c r="H387" s="156">
        <f t="shared" ref="H387:H400" si="83">TRUNC((G387*E387),2)</f>
        <v>443.11</v>
      </c>
    </row>
    <row r="388" spans="1:8" s="52" customFormat="1" ht="47.25" outlineLevel="2">
      <c r="A388" s="154" t="s">
        <v>1057</v>
      </c>
      <c r="B388" s="154" t="s">
        <v>1266</v>
      </c>
      <c r="C388" s="155" t="s">
        <v>1267</v>
      </c>
      <c r="D388" s="154" t="s">
        <v>24</v>
      </c>
      <c r="E388" s="150">
        <v>20</v>
      </c>
      <c r="F388" s="156">
        <v>152.6</v>
      </c>
      <c r="G388" s="157">
        <f t="shared" si="82"/>
        <v>192.38</v>
      </c>
      <c r="H388" s="156">
        <f t="shared" si="83"/>
        <v>3847.6</v>
      </c>
    </row>
    <row r="389" spans="1:8" s="52" customFormat="1" ht="31.5" outlineLevel="2">
      <c r="A389" s="154" t="s">
        <v>1058</v>
      </c>
      <c r="B389" s="154" t="s">
        <v>1268</v>
      </c>
      <c r="C389" s="155" t="s">
        <v>1269</v>
      </c>
      <c r="D389" s="154" t="s">
        <v>24</v>
      </c>
      <c r="E389" s="150">
        <v>52</v>
      </c>
      <c r="F389" s="156">
        <v>84.04</v>
      </c>
      <c r="G389" s="157">
        <f t="shared" si="82"/>
        <v>105.94</v>
      </c>
      <c r="H389" s="156">
        <f t="shared" si="83"/>
        <v>5508.88</v>
      </c>
    </row>
    <row r="390" spans="1:8" s="52" customFormat="1" outlineLevel="2">
      <c r="A390" s="154" t="s">
        <v>1059</v>
      </c>
      <c r="B390" s="154" t="s">
        <v>1270</v>
      </c>
      <c r="C390" s="155" t="s">
        <v>1271</v>
      </c>
      <c r="D390" s="154" t="s">
        <v>24</v>
      </c>
      <c r="E390" s="150">
        <v>104</v>
      </c>
      <c r="F390" s="156">
        <v>27.18</v>
      </c>
      <c r="G390" s="157">
        <f t="shared" si="82"/>
        <v>34.26</v>
      </c>
      <c r="H390" s="156">
        <f t="shared" si="83"/>
        <v>3563.04</v>
      </c>
    </row>
    <row r="391" spans="1:8" s="52" customFormat="1" ht="31.5" outlineLevel="2">
      <c r="A391" s="154" t="s">
        <v>1060</v>
      </c>
      <c r="B391" s="154" t="s">
        <v>1272</v>
      </c>
      <c r="C391" s="155" t="s">
        <v>1273</v>
      </c>
      <c r="D391" s="154" t="s">
        <v>26</v>
      </c>
      <c r="E391" s="150">
        <v>15</v>
      </c>
      <c r="F391" s="156">
        <v>335.12</v>
      </c>
      <c r="G391" s="157">
        <f t="shared" si="82"/>
        <v>422.48</v>
      </c>
      <c r="H391" s="156">
        <f t="shared" si="83"/>
        <v>6337.2</v>
      </c>
    </row>
    <row r="392" spans="1:8" s="52" customFormat="1" ht="31.5" outlineLevel="2">
      <c r="A392" s="154" t="s">
        <v>1061</v>
      </c>
      <c r="B392" s="154" t="s">
        <v>1274</v>
      </c>
      <c r="C392" s="155" t="s">
        <v>1275</v>
      </c>
      <c r="D392" s="154" t="s">
        <v>24</v>
      </c>
      <c r="E392" s="150">
        <v>19</v>
      </c>
      <c r="F392" s="156">
        <v>6.82</v>
      </c>
      <c r="G392" s="157">
        <f t="shared" si="82"/>
        <v>8.59</v>
      </c>
      <c r="H392" s="156">
        <f t="shared" si="83"/>
        <v>163.21</v>
      </c>
    </row>
    <row r="393" spans="1:8" s="52" customFormat="1" ht="31.5" outlineLevel="2">
      <c r="A393" s="154" t="s">
        <v>1062</v>
      </c>
      <c r="B393" s="154" t="s">
        <v>1276</v>
      </c>
      <c r="C393" s="155" t="s">
        <v>1277</v>
      </c>
      <c r="D393" s="154" t="s">
        <v>24</v>
      </c>
      <c r="E393" s="150">
        <v>19</v>
      </c>
      <c r="F393" s="156">
        <v>9.61</v>
      </c>
      <c r="G393" s="157">
        <f t="shared" si="82"/>
        <v>12.11</v>
      </c>
      <c r="H393" s="156">
        <f t="shared" si="83"/>
        <v>230.09</v>
      </c>
    </row>
    <row r="394" spans="1:8" s="52" customFormat="1" ht="31.5" outlineLevel="2">
      <c r="A394" s="154" t="s">
        <v>1063</v>
      </c>
      <c r="B394" s="154" t="s">
        <v>1278</v>
      </c>
      <c r="C394" s="155" t="s">
        <v>1279</v>
      </c>
      <c r="D394" s="154" t="s">
        <v>24</v>
      </c>
      <c r="E394" s="150">
        <v>200</v>
      </c>
      <c r="F394" s="156">
        <v>42.6</v>
      </c>
      <c r="G394" s="157">
        <f t="shared" si="82"/>
        <v>53.7</v>
      </c>
      <c r="H394" s="156">
        <f t="shared" si="83"/>
        <v>10740</v>
      </c>
    </row>
    <row r="395" spans="1:8" s="52" customFormat="1" outlineLevel="2">
      <c r="A395" s="154" t="s">
        <v>1064</v>
      </c>
      <c r="B395" s="154" t="s">
        <v>1280</v>
      </c>
      <c r="C395" s="155" t="s">
        <v>1281</v>
      </c>
      <c r="D395" s="154" t="s">
        <v>26</v>
      </c>
      <c r="E395" s="150">
        <v>293.7</v>
      </c>
      <c r="F395" s="156">
        <v>89.24</v>
      </c>
      <c r="G395" s="157">
        <f t="shared" si="82"/>
        <v>112.5</v>
      </c>
      <c r="H395" s="156">
        <f t="shared" si="83"/>
        <v>33041.25</v>
      </c>
    </row>
    <row r="396" spans="1:8" s="52" customFormat="1" ht="31.5" outlineLevel="2">
      <c r="A396" s="154" t="s">
        <v>1065</v>
      </c>
      <c r="B396" s="154" t="s">
        <v>1282</v>
      </c>
      <c r="C396" s="155" t="s">
        <v>1283</v>
      </c>
      <c r="D396" s="154" t="s">
        <v>26</v>
      </c>
      <c r="E396" s="150">
        <v>815.4</v>
      </c>
      <c r="F396" s="156">
        <v>30.31</v>
      </c>
      <c r="G396" s="157">
        <f t="shared" si="82"/>
        <v>38.21</v>
      </c>
      <c r="H396" s="156">
        <f t="shared" si="83"/>
        <v>31156.43</v>
      </c>
    </row>
    <row r="397" spans="1:8" s="52" customFormat="1" outlineLevel="2">
      <c r="A397" s="154" t="s">
        <v>1066</v>
      </c>
      <c r="B397" s="154" t="s">
        <v>1284</v>
      </c>
      <c r="C397" s="155" t="s">
        <v>1285</v>
      </c>
      <c r="D397" s="154" t="s">
        <v>26</v>
      </c>
      <c r="E397" s="150">
        <v>252.2</v>
      </c>
      <c r="F397" s="156">
        <v>53.18</v>
      </c>
      <c r="G397" s="157">
        <f t="shared" si="82"/>
        <v>67.040000000000006</v>
      </c>
      <c r="H397" s="156">
        <f t="shared" si="83"/>
        <v>16907.48</v>
      </c>
    </row>
    <row r="398" spans="1:8" s="52" customFormat="1" ht="47.25" outlineLevel="2">
      <c r="A398" s="154" t="s">
        <v>1067</v>
      </c>
      <c r="B398" s="154" t="s">
        <v>1286</v>
      </c>
      <c r="C398" s="155" t="s">
        <v>1287</v>
      </c>
      <c r="D398" s="154" t="s">
        <v>26</v>
      </c>
      <c r="E398" s="150">
        <v>57</v>
      </c>
      <c r="F398" s="156">
        <v>3.58</v>
      </c>
      <c r="G398" s="157">
        <f t="shared" si="82"/>
        <v>4.51</v>
      </c>
      <c r="H398" s="156">
        <f t="shared" si="83"/>
        <v>257.07</v>
      </c>
    </row>
    <row r="399" spans="1:8" s="52" customFormat="1" ht="78.75" outlineLevel="2">
      <c r="A399" s="154" t="s">
        <v>1068</v>
      </c>
      <c r="B399" s="158" t="s">
        <v>912</v>
      </c>
      <c r="C399" s="159" t="s">
        <v>913</v>
      </c>
      <c r="D399" s="158" t="s">
        <v>191</v>
      </c>
      <c r="E399" s="150">
        <v>37.799999999999997</v>
      </c>
      <c r="F399" s="156">
        <v>9.4499999999999993</v>
      </c>
      <c r="G399" s="157">
        <f t="shared" si="82"/>
        <v>11.91</v>
      </c>
      <c r="H399" s="156">
        <f t="shared" si="83"/>
        <v>450.19</v>
      </c>
    </row>
    <row r="400" spans="1:8" s="52" customFormat="1" outlineLevel="2">
      <c r="A400" s="154" t="s">
        <v>1069</v>
      </c>
      <c r="B400" s="158" t="s">
        <v>1288</v>
      </c>
      <c r="C400" s="199" t="s">
        <v>1289</v>
      </c>
      <c r="D400" s="158" t="s">
        <v>24</v>
      </c>
      <c r="E400" s="150">
        <v>19</v>
      </c>
      <c r="F400" s="156">
        <v>11.49</v>
      </c>
      <c r="G400" s="157">
        <f t="shared" si="82"/>
        <v>14.48</v>
      </c>
      <c r="H400" s="156">
        <f t="shared" si="83"/>
        <v>275.12</v>
      </c>
    </row>
    <row r="401" spans="1:9" s="37" customFormat="1" outlineLevel="1">
      <c r="A401" s="179"/>
      <c r="B401" s="160"/>
      <c r="C401" s="161" t="s">
        <v>9</v>
      </c>
      <c r="D401" s="160"/>
      <c r="E401" s="162"/>
      <c r="F401" s="163"/>
      <c r="G401" s="164"/>
      <c r="H401" s="165">
        <f>SUM(H387:H400)</f>
        <v>112920.67</v>
      </c>
    </row>
    <row r="402" spans="1:9" s="37" customFormat="1" outlineLevel="1">
      <c r="A402" s="160"/>
      <c r="B402" s="160"/>
      <c r="C402" s="161" t="s">
        <v>744</v>
      </c>
      <c r="D402" s="160"/>
      <c r="E402" s="162"/>
      <c r="F402" s="163"/>
      <c r="G402" s="164"/>
      <c r="H402" s="165">
        <f>H354+H385+H401</f>
        <v>875141.33</v>
      </c>
    </row>
    <row r="403" spans="1:9" s="36" customFormat="1">
      <c r="A403" s="286" t="s">
        <v>1130</v>
      </c>
      <c r="B403" s="286"/>
      <c r="C403" s="286"/>
      <c r="D403" s="286"/>
      <c r="E403" s="286"/>
      <c r="F403" s="286"/>
      <c r="G403" s="286"/>
      <c r="H403" s="286"/>
      <c r="I403" s="52"/>
    </row>
    <row r="404" spans="1:9" s="37" customFormat="1" outlineLevel="1">
      <c r="A404" s="148" t="s">
        <v>91</v>
      </c>
      <c r="B404" s="148"/>
      <c r="C404" s="149" t="s">
        <v>1131</v>
      </c>
      <c r="D404" s="148"/>
      <c r="E404" s="150"/>
      <c r="F404" s="151"/>
      <c r="G404" s="157"/>
      <c r="H404" s="181"/>
    </row>
    <row r="405" spans="1:9" s="52" customFormat="1" ht="47.25" outlineLevel="2">
      <c r="A405" s="154" t="s">
        <v>1133</v>
      </c>
      <c r="B405" s="154" t="s">
        <v>1070</v>
      </c>
      <c r="C405" s="155" t="s">
        <v>1071</v>
      </c>
      <c r="D405" s="154" t="s">
        <v>26</v>
      </c>
      <c r="E405" s="150">
        <v>24</v>
      </c>
      <c r="F405" s="156">
        <v>41.69</v>
      </c>
      <c r="G405" s="157">
        <f t="shared" ref="G405:G434" si="84">TRUNC(F405*(1+$E$2),2)</f>
        <v>52.55</v>
      </c>
      <c r="H405" s="156">
        <f t="shared" ref="H405:H434" si="85">TRUNC((G405*E405),2)</f>
        <v>1261.2</v>
      </c>
    </row>
    <row r="406" spans="1:9" s="52" customFormat="1" ht="47.25" outlineLevel="2">
      <c r="A406" s="154" t="s">
        <v>1134</v>
      </c>
      <c r="B406" s="154" t="s">
        <v>1072</v>
      </c>
      <c r="C406" s="155" t="s">
        <v>1073</v>
      </c>
      <c r="D406" s="154" t="s">
        <v>26</v>
      </c>
      <c r="E406" s="150">
        <v>66</v>
      </c>
      <c r="F406" s="156">
        <v>30.91</v>
      </c>
      <c r="G406" s="157">
        <f t="shared" si="84"/>
        <v>38.96</v>
      </c>
      <c r="H406" s="156">
        <f t="shared" si="85"/>
        <v>2571.36</v>
      </c>
    </row>
    <row r="407" spans="1:9" s="52" customFormat="1" ht="31.5" outlineLevel="2">
      <c r="A407" s="154" t="s">
        <v>1135</v>
      </c>
      <c r="B407" s="154" t="s">
        <v>1074</v>
      </c>
      <c r="C407" s="155" t="s">
        <v>1075</v>
      </c>
      <c r="D407" s="154" t="s">
        <v>24</v>
      </c>
      <c r="E407" s="150">
        <v>4</v>
      </c>
      <c r="F407" s="156">
        <v>12.34</v>
      </c>
      <c r="G407" s="157">
        <f t="shared" si="84"/>
        <v>15.55</v>
      </c>
      <c r="H407" s="156">
        <f t="shared" si="85"/>
        <v>62.2</v>
      </c>
    </row>
    <row r="408" spans="1:9" s="52" customFormat="1" ht="47.25" outlineLevel="2">
      <c r="A408" s="154" t="s">
        <v>1136</v>
      </c>
      <c r="B408" s="154" t="s">
        <v>1076</v>
      </c>
      <c r="C408" s="155" t="s">
        <v>1077</v>
      </c>
      <c r="D408" s="154" t="s">
        <v>24</v>
      </c>
      <c r="E408" s="150">
        <v>6</v>
      </c>
      <c r="F408" s="156">
        <v>21.1</v>
      </c>
      <c r="G408" s="157">
        <f t="shared" si="84"/>
        <v>26.6</v>
      </c>
      <c r="H408" s="156">
        <f t="shared" si="85"/>
        <v>159.6</v>
      </c>
    </row>
    <row r="409" spans="1:9" s="52" customFormat="1" ht="47.25" outlineLevel="2">
      <c r="A409" s="154" t="s">
        <v>1137</v>
      </c>
      <c r="B409" s="154" t="s">
        <v>1078</v>
      </c>
      <c r="C409" s="155" t="s">
        <v>1079</v>
      </c>
      <c r="D409" s="154" t="s">
        <v>24</v>
      </c>
      <c r="E409" s="150">
        <v>2</v>
      </c>
      <c r="F409" s="156">
        <v>17.79</v>
      </c>
      <c r="G409" s="157">
        <f t="shared" si="84"/>
        <v>22.42</v>
      </c>
      <c r="H409" s="156">
        <f t="shared" si="85"/>
        <v>44.84</v>
      </c>
    </row>
    <row r="410" spans="1:9" s="52" customFormat="1" ht="31.5" outlineLevel="2">
      <c r="A410" s="154" t="s">
        <v>1138</v>
      </c>
      <c r="B410" s="154" t="s">
        <v>1080</v>
      </c>
      <c r="C410" s="155" t="s">
        <v>1081</v>
      </c>
      <c r="D410" s="154" t="s">
        <v>24</v>
      </c>
      <c r="E410" s="150">
        <v>3</v>
      </c>
      <c r="F410" s="156">
        <v>21.38</v>
      </c>
      <c r="G410" s="157">
        <f t="shared" si="84"/>
        <v>26.95</v>
      </c>
      <c r="H410" s="156">
        <f t="shared" si="85"/>
        <v>80.849999999999994</v>
      </c>
    </row>
    <row r="411" spans="1:9" s="52" customFormat="1" ht="47.25" outlineLevel="2">
      <c r="A411" s="154" t="s">
        <v>1139</v>
      </c>
      <c r="B411" s="154" t="s">
        <v>1082</v>
      </c>
      <c r="C411" s="155" t="s">
        <v>1083</v>
      </c>
      <c r="D411" s="154" t="s">
        <v>24</v>
      </c>
      <c r="E411" s="150">
        <v>4</v>
      </c>
      <c r="F411" s="156">
        <v>25.55</v>
      </c>
      <c r="G411" s="157">
        <f t="shared" si="84"/>
        <v>32.21</v>
      </c>
      <c r="H411" s="156">
        <f t="shared" si="85"/>
        <v>128.84</v>
      </c>
    </row>
    <row r="412" spans="1:9" s="52" customFormat="1" ht="47.25" outlineLevel="2">
      <c r="A412" s="154" t="s">
        <v>1140</v>
      </c>
      <c r="B412" s="154" t="s">
        <v>1084</v>
      </c>
      <c r="C412" s="155" t="s">
        <v>1085</v>
      </c>
      <c r="D412" s="154" t="s">
        <v>24</v>
      </c>
      <c r="E412" s="150">
        <v>4</v>
      </c>
      <c r="F412" s="156">
        <v>16.39</v>
      </c>
      <c r="G412" s="157">
        <f t="shared" si="84"/>
        <v>20.66</v>
      </c>
      <c r="H412" s="156">
        <f t="shared" si="85"/>
        <v>82.64</v>
      </c>
    </row>
    <row r="413" spans="1:9" s="52" customFormat="1" ht="47.25" outlineLevel="2">
      <c r="A413" s="154" t="s">
        <v>1141</v>
      </c>
      <c r="B413" s="154" t="s">
        <v>1086</v>
      </c>
      <c r="C413" s="155" t="s">
        <v>1087</v>
      </c>
      <c r="D413" s="154" t="s">
        <v>24</v>
      </c>
      <c r="E413" s="150">
        <v>3</v>
      </c>
      <c r="F413" s="156">
        <v>10.44</v>
      </c>
      <c r="G413" s="157">
        <f t="shared" si="84"/>
        <v>13.16</v>
      </c>
      <c r="H413" s="156">
        <f t="shared" si="85"/>
        <v>39.479999999999997</v>
      </c>
    </row>
    <row r="414" spans="1:9" s="52" customFormat="1" ht="31.5" outlineLevel="2">
      <c r="A414" s="154" t="s">
        <v>1142</v>
      </c>
      <c r="B414" s="154" t="s">
        <v>1088</v>
      </c>
      <c r="C414" s="155" t="s">
        <v>1089</v>
      </c>
      <c r="D414" s="154" t="s">
        <v>24</v>
      </c>
      <c r="E414" s="150">
        <v>2</v>
      </c>
      <c r="F414" s="156">
        <v>120.45</v>
      </c>
      <c r="G414" s="157">
        <f t="shared" si="84"/>
        <v>151.85</v>
      </c>
      <c r="H414" s="156">
        <f t="shared" si="85"/>
        <v>303.7</v>
      </c>
    </row>
    <row r="415" spans="1:9" s="52" customFormat="1" ht="47.25" outlineLevel="2">
      <c r="A415" s="154" t="s">
        <v>1143</v>
      </c>
      <c r="B415" s="154" t="s">
        <v>1090</v>
      </c>
      <c r="C415" s="155" t="s">
        <v>1091</v>
      </c>
      <c r="D415" s="154" t="s">
        <v>24</v>
      </c>
      <c r="E415" s="150">
        <v>9</v>
      </c>
      <c r="F415" s="156">
        <v>23.35</v>
      </c>
      <c r="G415" s="157">
        <f t="shared" si="84"/>
        <v>29.43</v>
      </c>
      <c r="H415" s="156">
        <f t="shared" si="85"/>
        <v>264.87</v>
      </c>
    </row>
    <row r="416" spans="1:9" s="52" customFormat="1" ht="47.25" outlineLevel="2">
      <c r="A416" s="154" t="s">
        <v>1144</v>
      </c>
      <c r="B416" s="154" t="s">
        <v>1092</v>
      </c>
      <c r="C416" s="155" t="s">
        <v>1093</v>
      </c>
      <c r="D416" s="154" t="s">
        <v>27</v>
      </c>
      <c r="E416" s="150">
        <v>4.9000000000000004</v>
      </c>
      <c r="F416" s="156">
        <v>736.36</v>
      </c>
      <c r="G416" s="157">
        <f t="shared" si="84"/>
        <v>928.32</v>
      </c>
      <c r="H416" s="156">
        <f t="shared" si="85"/>
        <v>4548.76</v>
      </c>
    </row>
    <row r="417" spans="1:8" s="52" customFormat="1" ht="47.25" outlineLevel="2">
      <c r="A417" s="154" t="s">
        <v>1145</v>
      </c>
      <c r="B417" s="158" t="s">
        <v>1094</v>
      </c>
      <c r="C417" s="159" t="s">
        <v>1095</v>
      </c>
      <c r="D417" s="158" t="s">
        <v>24</v>
      </c>
      <c r="E417" s="150">
        <v>4</v>
      </c>
      <c r="F417" s="156">
        <v>30.82</v>
      </c>
      <c r="G417" s="157">
        <f t="shared" si="84"/>
        <v>38.85</v>
      </c>
      <c r="H417" s="156">
        <f t="shared" si="85"/>
        <v>155.4</v>
      </c>
    </row>
    <row r="418" spans="1:8" s="52" customFormat="1" ht="47.25" outlineLevel="2">
      <c r="A418" s="154" t="s">
        <v>1146</v>
      </c>
      <c r="B418" s="158" t="s">
        <v>1096</v>
      </c>
      <c r="C418" s="199" t="s">
        <v>1097</v>
      </c>
      <c r="D418" s="158" t="s">
        <v>24</v>
      </c>
      <c r="E418" s="150">
        <v>1</v>
      </c>
      <c r="F418" s="156">
        <v>19.32</v>
      </c>
      <c r="G418" s="157">
        <f t="shared" si="84"/>
        <v>24.35</v>
      </c>
      <c r="H418" s="156">
        <f t="shared" si="85"/>
        <v>24.35</v>
      </c>
    </row>
    <row r="419" spans="1:8" s="52" customFormat="1" ht="47.25" outlineLevel="2">
      <c r="A419" s="154" t="s">
        <v>1147</v>
      </c>
      <c r="B419" s="158" t="s">
        <v>1098</v>
      </c>
      <c r="C419" s="199" t="s">
        <v>1099</v>
      </c>
      <c r="D419" s="158" t="s">
        <v>24</v>
      </c>
      <c r="E419" s="150">
        <v>8</v>
      </c>
      <c r="F419" s="156">
        <v>35.82</v>
      </c>
      <c r="G419" s="157">
        <f t="shared" si="84"/>
        <v>45.15</v>
      </c>
      <c r="H419" s="156">
        <f t="shared" si="85"/>
        <v>361.2</v>
      </c>
    </row>
    <row r="420" spans="1:8" s="52" customFormat="1" ht="47.25" outlineLevel="2">
      <c r="A420" s="154" t="s">
        <v>1148</v>
      </c>
      <c r="B420" s="154" t="s">
        <v>1100</v>
      </c>
      <c r="C420" s="155" t="s">
        <v>1101</v>
      </c>
      <c r="D420" s="154" t="s">
        <v>24</v>
      </c>
      <c r="E420" s="150">
        <v>22</v>
      </c>
      <c r="F420" s="156">
        <v>25.32</v>
      </c>
      <c r="G420" s="157">
        <f t="shared" si="84"/>
        <v>31.92</v>
      </c>
      <c r="H420" s="156">
        <f t="shared" si="85"/>
        <v>702.24</v>
      </c>
    </row>
    <row r="421" spans="1:8" s="52" customFormat="1" ht="31.5" outlineLevel="2">
      <c r="A421" s="154" t="s">
        <v>1149</v>
      </c>
      <c r="B421" s="154" t="s">
        <v>1102</v>
      </c>
      <c r="C421" s="155" t="s">
        <v>1103</v>
      </c>
      <c r="D421" s="154" t="s">
        <v>24</v>
      </c>
      <c r="E421" s="150">
        <v>1</v>
      </c>
      <c r="F421" s="156">
        <v>502.85</v>
      </c>
      <c r="G421" s="157">
        <f t="shared" si="84"/>
        <v>633.94000000000005</v>
      </c>
      <c r="H421" s="156">
        <f t="shared" si="85"/>
        <v>633.94000000000005</v>
      </c>
    </row>
    <row r="422" spans="1:8" s="52" customFormat="1" ht="31.5" outlineLevel="2">
      <c r="A422" s="154" t="s">
        <v>1150</v>
      </c>
      <c r="B422" s="154" t="s">
        <v>1104</v>
      </c>
      <c r="C422" s="155" t="s">
        <v>1105</v>
      </c>
      <c r="D422" s="154" t="s">
        <v>24</v>
      </c>
      <c r="E422" s="150">
        <v>4</v>
      </c>
      <c r="F422" s="156">
        <v>53.68</v>
      </c>
      <c r="G422" s="157">
        <f t="shared" si="84"/>
        <v>67.67</v>
      </c>
      <c r="H422" s="156">
        <f t="shared" si="85"/>
        <v>270.68</v>
      </c>
    </row>
    <row r="423" spans="1:8" s="52" customFormat="1" ht="31.5" outlineLevel="2">
      <c r="A423" s="154" t="s">
        <v>1151</v>
      </c>
      <c r="B423" s="154" t="s">
        <v>1106</v>
      </c>
      <c r="C423" s="155" t="s">
        <v>1107</v>
      </c>
      <c r="D423" s="154" t="s">
        <v>24</v>
      </c>
      <c r="E423" s="150">
        <v>14</v>
      </c>
      <c r="F423" s="156">
        <v>33.659999999999997</v>
      </c>
      <c r="G423" s="157">
        <f t="shared" si="84"/>
        <v>42.43</v>
      </c>
      <c r="H423" s="156">
        <f t="shared" si="85"/>
        <v>594.02</v>
      </c>
    </row>
    <row r="424" spans="1:8" s="52" customFormat="1" ht="31.5" outlineLevel="2">
      <c r="A424" s="154" t="s">
        <v>1152</v>
      </c>
      <c r="B424" s="154" t="s">
        <v>1108</v>
      </c>
      <c r="C424" s="155" t="s">
        <v>1109</v>
      </c>
      <c r="D424" s="154" t="s">
        <v>24</v>
      </c>
      <c r="E424" s="150">
        <v>4</v>
      </c>
      <c r="F424" s="156">
        <v>66.47</v>
      </c>
      <c r="G424" s="157">
        <f t="shared" si="84"/>
        <v>83.79</v>
      </c>
      <c r="H424" s="156">
        <f t="shared" si="85"/>
        <v>335.16</v>
      </c>
    </row>
    <row r="425" spans="1:8" s="52" customFormat="1" ht="31.5" outlineLevel="2">
      <c r="A425" s="154" t="s">
        <v>1153</v>
      </c>
      <c r="B425" s="154" t="s">
        <v>1110</v>
      </c>
      <c r="C425" s="155" t="s">
        <v>1111</v>
      </c>
      <c r="D425" s="154" t="s">
        <v>24</v>
      </c>
      <c r="E425" s="150">
        <v>14</v>
      </c>
      <c r="F425" s="156">
        <v>55.12</v>
      </c>
      <c r="G425" s="157">
        <f t="shared" si="84"/>
        <v>69.48</v>
      </c>
      <c r="H425" s="156">
        <f t="shared" si="85"/>
        <v>972.72</v>
      </c>
    </row>
    <row r="426" spans="1:8" s="52" customFormat="1" ht="63" outlineLevel="2">
      <c r="A426" s="154" t="s">
        <v>1154</v>
      </c>
      <c r="B426" s="154" t="s">
        <v>1112</v>
      </c>
      <c r="C426" s="155" t="s">
        <v>1113</v>
      </c>
      <c r="D426" s="154" t="s">
        <v>26</v>
      </c>
      <c r="E426" s="150">
        <v>30</v>
      </c>
      <c r="F426" s="156">
        <v>4.45</v>
      </c>
      <c r="G426" s="157">
        <f t="shared" si="84"/>
        <v>5.61</v>
      </c>
      <c r="H426" s="156">
        <f t="shared" si="85"/>
        <v>168.3</v>
      </c>
    </row>
    <row r="427" spans="1:8" s="52" customFormat="1" outlineLevel="2">
      <c r="A427" s="154" t="s">
        <v>1155</v>
      </c>
      <c r="B427" s="154" t="s">
        <v>1114</v>
      </c>
      <c r="C427" s="155" t="s">
        <v>1115</v>
      </c>
      <c r="D427" s="154" t="s">
        <v>27</v>
      </c>
      <c r="E427" s="150">
        <v>10</v>
      </c>
      <c r="F427" s="156">
        <v>9.15</v>
      </c>
      <c r="G427" s="157">
        <f t="shared" si="84"/>
        <v>11.53</v>
      </c>
      <c r="H427" s="156">
        <f t="shared" si="85"/>
        <v>115.3</v>
      </c>
    </row>
    <row r="428" spans="1:8" s="52" customFormat="1" ht="47.25" outlineLevel="2">
      <c r="A428" s="154" t="s">
        <v>1156</v>
      </c>
      <c r="B428" s="154" t="s">
        <v>1116</v>
      </c>
      <c r="C428" s="155" t="s">
        <v>1117</v>
      </c>
      <c r="D428" s="154" t="s">
        <v>27</v>
      </c>
      <c r="E428" s="150">
        <v>10</v>
      </c>
      <c r="F428" s="156">
        <v>7.59</v>
      </c>
      <c r="G428" s="157">
        <f t="shared" si="84"/>
        <v>9.56</v>
      </c>
      <c r="H428" s="156">
        <f t="shared" si="85"/>
        <v>95.6</v>
      </c>
    </row>
    <row r="429" spans="1:8" s="52" customFormat="1" ht="31.5" outlineLevel="2">
      <c r="A429" s="154" t="s">
        <v>1157</v>
      </c>
      <c r="B429" s="154" t="s">
        <v>1118</v>
      </c>
      <c r="C429" s="155" t="s">
        <v>1119</v>
      </c>
      <c r="D429" s="154" t="s">
        <v>24</v>
      </c>
      <c r="E429" s="150">
        <v>2</v>
      </c>
      <c r="F429" s="156">
        <v>568.1</v>
      </c>
      <c r="G429" s="157">
        <f t="shared" si="84"/>
        <v>716.2</v>
      </c>
      <c r="H429" s="156">
        <f t="shared" si="85"/>
        <v>1432.4</v>
      </c>
    </row>
    <row r="430" spans="1:8" s="52" customFormat="1" outlineLevel="2">
      <c r="A430" s="154" t="s">
        <v>1158</v>
      </c>
      <c r="B430" s="154" t="s">
        <v>1120</v>
      </c>
      <c r="C430" s="155" t="s">
        <v>1121</v>
      </c>
      <c r="D430" s="154" t="s">
        <v>24</v>
      </c>
      <c r="E430" s="150">
        <v>1</v>
      </c>
      <c r="F430" s="156">
        <v>77.98</v>
      </c>
      <c r="G430" s="157">
        <f t="shared" si="84"/>
        <v>98.3</v>
      </c>
      <c r="H430" s="156">
        <f t="shared" si="85"/>
        <v>98.3</v>
      </c>
    </row>
    <row r="431" spans="1:8" s="52" customFormat="1" outlineLevel="2">
      <c r="A431" s="154" t="s">
        <v>1159</v>
      </c>
      <c r="B431" s="158" t="s">
        <v>1122</v>
      </c>
      <c r="C431" s="159" t="s">
        <v>1123</v>
      </c>
      <c r="D431" s="158" t="s">
        <v>24</v>
      </c>
      <c r="E431" s="150">
        <v>1</v>
      </c>
      <c r="F431" s="156">
        <v>412.74</v>
      </c>
      <c r="G431" s="157">
        <f t="shared" si="84"/>
        <v>520.34</v>
      </c>
      <c r="H431" s="156">
        <f t="shared" si="85"/>
        <v>520.34</v>
      </c>
    </row>
    <row r="432" spans="1:8" s="52" customFormat="1" ht="31.5" outlineLevel="2">
      <c r="A432" s="154" t="s">
        <v>1160</v>
      </c>
      <c r="B432" s="158" t="s">
        <v>1124</v>
      </c>
      <c r="C432" s="199" t="s">
        <v>1125</v>
      </c>
      <c r="D432" s="158" t="s">
        <v>24</v>
      </c>
      <c r="E432" s="150">
        <v>4</v>
      </c>
      <c r="F432" s="156">
        <v>68.900000000000006</v>
      </c>
      <c r="G432" s="157">
        <f t="shared" ref="G432:G433" si="86">TRUNC(F432*(1+$E$2),2)</f>
        <v>86.86</v>
      </c>
      <c r="H432" s="156">
        <f t="shared" ref="H432:H433" si="87">TRUNC((G432*E432),2)</f>
        <v>347.44</v>
      </c>
    </row>
    <row r="433" spans="1:8" s="52" customFormat="1" outlineLevel="2">
      <c r="A433" s="154" t="s">
        <v>1161</v>
      </c>
      <c r="B433" s="158" t="s">
        <v>1126</v>
      </c>
      <c r="C433" s="199" t="s">
        <v>1127</v>
      </c>
      <c r="D433" s="158" t="s">
        <v>24</v>
      </c>
      <c r="E433" s="150">
        <v>2</v>
      </c>
      <c r="F433" s="156">
        <v>196.62</v>
      </c>
      <c r="G433" s="157">
        <f t="shared" si="86"/>
        <v>247.87</v>
      </c>
      <c r="H433" s="156">
        <f t="shared" si="87"/>
        <v>495.74</v>
      </c>
    </row>
    <row r="434" spans="1:8" s="52" customFormat="1" ht="31.5" outlineLevel="2">
      <c r="A434" s="154" t="s">
        <v>1162</v>
      </c>
      <c r="B434" s="158" t="s">
        <v>1128</v>
      </c>
      <c r="C434" s="199" t="s">
        <v>1129</v>
      </c>
      <c r="D434" s="158" t="s">
        <v>24</v>
      </c>
      <c r="E434" s="150">
        <v>1</v>
      </c>
      <c r="F434" s="156">
        <v>29.37</v>
      </c>
      <c r="G434" s="157">
        <f t="shared" si="84"/>
        <v>37.020000000000003</v>
      </c>
      <c r="H434" s="156">
        <f t="shared" si="85"/>
        <v>37.020000000000003</v>
      </c>
    </row>
    <row r="435" spans="1:8" outlineLevel="2">
      <c r="A435" s="154"/>
      <c r="B435" s="160"/>
      <c r="C435" s="161" t="s">
        <v>9</v>
      </c>
      <c r="D435" s="160"/>
      <c r="E435" s="162"/>
      <c r="F435" s="163"/>
      <c r="G435" s="164"/>
      <c r="H435" s="165">
        <f>SUM(H405:H434)</f>
        <v>16908.490000000002</v>
      </c>
    </row>
    <row r="436" spans="1:8" outlineLevel="2">
      <c r="A436" s="166" t="s">
        <v>92</v>
      </c>
      <c r="B436" s="148"/>
      <c r="C436" s="149" t="s">
        <v>1132</v>
      </c>
      <c r="D436" s="148"/>
      <c r="E436" s="150"/>
      <c r="F436" s="151"/>
      <c r="G436" s="157"/>
      <c r="H436" s="156"/>
    </row>
    <row r="437" spans="1:8" s="52" customFormat="1" ht="47.25" outlineLevel="2">
      <c r="A437" s="154" t="s">
        <v>1290</v>
      </c>
      <c r="B437" s="154" t="s">
        <v>1163</v>
      </c>
      <c r="C437" s="155" t="s">
        <v>1164</v>
      </c>
      <c r="D437" s="154" t="s">
        <v>26</v>
      </c>
      <c r="E437" s="150">
        <v>160</v>
      </c>
      <c r="F437" s="156">
        <v>227.6</v>
      </c>
      <c r="G437" s="157">
        <f t="shared" ref="G437:G466" si="88">TRUNC(F437*(1+$E$2),2)</f>
        <v>286.93</v>
      </c>
      <c r="H437" s="156">
        <f t="shared" ref="H437:H466" si="89">TRUNC((G437*E437),2)</f>
        <v>45908.800000000003</v>
      </c>
    </row>
    <row r="438" spans="1:8" s="52" customFormat="1" ht="47.25" outlineLevel="2">
      <c r="A438" s="154" t="s">
        <v>1291</v>
      </c>
      <c r="B438" s="154" t="s">
        <v>1165</v>
      </c>
      <c r="C438" s="155" t="s">
        <v>1166</v>
      </c>
      <c r="D438" s="154" t="s">
        <v>26</v>
      </c>
      <c r="E438" s="150">
        <v>20</v>
      </c>
      <c r="F438" s="156">
        <v>211.37</v>
      </c>
      <c r="G438" s="157">
        <f t="shared" si="88"/>
        <v>266.47000000000003</v>
      </c>
      <c r="H438" s="156">
        <f t="shared" si="89"/>
        <v>5329.4</v>
      </c>
    </row>
    <row r="439" spans="1:8" s="52" customFormat="1" ht="47.25" outlineLevel="2">
      <c r="A439" s="154" t="s">
        <v>1292</v>
      </c>
      <c r="B439" s="154" t="s">
        <v>1167</v>
      </c>
      <c r="C439" s="155" t="s">
        <v>1168</v>
      </c>
      <c r="D439" s="154" t="s">
        <v>26</v>
      </c>
      <c r="E439" s="150">
        <v>90</v>
      </c>
      <c r="F439" s="156">
        <v>175.77</v>
      </c>
      <c r="G439" s="157">
        <f t="shared" si="88"/>
        <v>221.59</v>
      </c>
      <c r="H439" s="156">
        <f t="shared" si="89"/>
        <v>19943.099999999999</v>
      </c>
    </row>
    <row r="440" spans="1:8" s="52" customFormat="1" ht="47.25" outlineLevel="2">
      <c r="A440" s="154" t="s">
        <v>1293</v>
      </c>
      <c r="B440" s="154" t="s">
        <v>1169</v>
      </c>
      <c r="C440" s="155" t="s">
        <v>1170</v>
      </c>
      <c r="D440" s="154" t="s">
        <v>26</v>
      </c>
      <c r="E440" s="150">
        <v>90</v>
      </c>
      <c r="F440" s="156">
        <v>116.78</v>
      </c>
      <c r="G440" s="157">
        <f t="shared" si="88"/>
        <v>147.22</v>
      </c>
      <c r="H440" s="156">
        <f t="shared" si="89"/>
        <v>13249.8</v>
      </c>
    </row>
    <row r="441" spans="1:8" s="52" customFormat="1" ht="47.25" outlineLevel="2">
      <c r="A441" s="154" t="s">
        <v>1294</v>
      </c>
      <c r="B441" s="154" t="s">
        <v>1171</v>
      </c>
      <c r="C441" s="155" t="s">
        <v>1172</v>
      </c>
      <c r="D441" s="154" t="s">
        <v>26</v>
      </c>
      <c r="E441" s="150">
        <v>845</v>
      </c>
      <c r="F441" s="156">
        <v>91.89</v>
      </c>
      <c r="G441" s="157">
        <f t="shared" si="88"/>
        <v>115.84</v>
      </c>
      <c r="H441" s="156">
        <f t="shared" si="89"/>
        <v>97884.800000000003</v>
      </c>
    </row>
    <row r="442" spans="1:8" s="52" customFormat="1" ht="47.25" outlineLevel="2">
      <c r="A442" s="154" t="s">
        <v>1295</v>
      </c>
      <c r="B442" s="154" t="s">
        <v>1173</v>
      </c>
      <c r="C442" s="155" t="s">
        <v>1174</v>
      </c>
      <c r="D442" s="154" t="s">
        <v>26</v>
      </c>
      <c r="E442" s="150">
        <v>1419</v>
      </c>
      <c r="F442" s="156">
        <v>67.05</v>
      </c>
      <c r="G442" s="157">
        <f t="shared" si="88"/>
        <v>84.52</v>
      </c>
      <c r="H442" s="156">
        <f t="shared" si="89"/>
        <v>119933.88</v>
      </c>
    </row>
    <row r="443" spans="1:8" s="52" customFormat="1" ht="47.25" outlineLevel="2">
      <c r="A443" s="154" t="s">
        <v>1296</v>
      </c>
      <c r="B443" s="154" t="s">
        <v>1175</v>
      </c>
      <c r="C443" s="155" t="s">
        <v>1176</v>
      </c>
      <c r="D443" s="154" t="s">
        <v>24</v>
      </c>
      <c r="E443" s="150">
        <v>18</v>
      </c>
      <c r="F443" s="156">
        <v>403.36</v>
      </c>
      <c r="G443" s="157">
        <f t="shared" si="88"/>
        <v>508.51</v>
      </c>
      <c r="H443" s="156">
        <f t="shared" si="89"/>
        <v>9153.18</v>
      </c>
    </row>
    <row r="444" spans="1:8" s="52" customFormat="1" ht="47.25" outlineLevel="2">
      <c r="A444" s="154" t="s">
        <v>1297</v>
      </c>
      <c r="B444" s="154" t="s">
        <v>1177</v>
      </c>
      <c r="C444" s="155" t="s">
        <v>1178</v>
      </c>
      <c r="D444" s="154" t="s">
        <v>24</v>
      </c>
      <c r="E444" s="150">
        <v>2</v>
      </c>
      <c r="F444" s="156">
        <v>81.95</v>
      </c>
      <c r="G444" s="157">
        <f t="shared" si="88"/>
        <v>103.31</v>
      </c>
      <c r="H444" s="156">
        <f t="shared" si="89"/>
        <v>206.62</v>
      </c>
    </row>
    <row r="445" spans="1:8" s="52" customFormat="1" ht="47.25" outlineLevel="2">
      <c r="A445" s="154" t="s">
        <v>1298</v>
      </c>
      <c r="B445" s="154" t="s">
        <v>1179</v>
      </c>
      <c r="C445" s="155" t="s">
        <v>1180</v>
      </c>
      <c r="D445" s="154" t="s">
        <v>24</v>
      </c>
      <c r="E445" s="150">
        <v>7</v>
      </c>
      <c r="F445" s="156">
        <v>53.24</v>
      </c>
      <c r="G445" s="157">
        <f t="shared" si="88"/>
        <v>67.11</v>
      </c>
      <c r="H445" s="156">
        <f t="shared" si="89"/>
        <v>469.77</v>
      </c>
    </row>
    <row r="446" spans="1:8" s="52" customFormat="1" ht="47.25" outlineLevel="2">
      <c r="A446" s="154" t="s">
        <v>1299</v>
      </c>
      <c r="B446" s="154" t="s">
        <v>1181</v>
      </c>
      <c r="C446" s="155" t="s">
        <v>1182</v>
      </c>
      <c r="D446" s="154" t="s">
        <v>24</v>
      </c>
      <c r="E446" s="150">
        <v>10</v>
      </c>
      <c r="F446" s="156">
        <v>29.52</v>
      </c>
      <c r="G446" s="157">
        <f t="shared" si="88"/>
        <v>37.21</v>
      </c>
      <c r="H446" s="156">
        <f t="shared" si="89"/>
        <v>372.1</v>
      </c>
    </row>
    <row r="447" spans="1:8" s="52" customFormat="1" ht="47.25" outlineLevel="2">
      <c r="A447" s="154" t="s">
        <v>1300</v>
      </c>
      <c r="B447" s="154" t="s">
        <v>1183</v>
      </c>
      <c r="C447" s="155" t="s">
        <v>1184</v>
      </c>
      <c r="D447" s="154" t="s">
        <v>24</v>
      </c>
      <c r="E447" s="150">
        <v>229</v>
      </c>
      <c r="F447" s="156">
        <v>22.66</v>
      </c>
      <c r="G447" s="157">
        <f t="shared" si="88"/>
        <v>28.56</v>
      </c>
      <c r="H447" s="156">
        <f t="shared" si="89"/>
        <v>6540.24</v>
      </c>
    </row>
    <row r="448" spans="1:8" s="52" customFormat="1" ht="47.25" outlineLevel="2">
      <c r="A448" s="154" t="s">
        <v>1301</v>
      </c>
      <c r="B448" s="154" t="s">
        <v>1185</v>
      </c>
      <c r="C448" s="155" t="s">
        <v>1186</v>
      </c>
      <c r="D448" s="154" t="s">
        <v>24</v>
      </c>
      <c r="E448" s="150">
        <v>456</v>
      </c>
      <c r="F448" s="156">
        <v>11.73</v>
      </c>
      <c r="G448" s="157">
        <f t="shared" si="88"/>
        <v>14.78</v>
      </c>
      <c r="H448" s="156">
        <f t="shared" si="89"/>
        <v>6739.68</v>
      </c>
    </row>
    <row r="449" spans="1:8" s="52" customFormat="1" ht="31.5" outlineLevel="2">
      <c r="A449" s="154" t="s">
        <v>1302</v>
      </c>
      <c r="B449" s="158" t="s">
        <v>1187</v>
      </c>
      <c r="C449" s="159" t="s">
        <v>1188</v>
      </c>
      <c r="D449" s="158" t="s">
        <v>24</v>
      </c>
      <c r="E449" s="150">
        <v>7</v>
      </c>
      <c r="F449" s="156">
        <v>497.29</v>
      </c>
      <c r="G449" s="157">
        <f t="shared" si="88"/>
        <v>626.92999999999995</v>
      </c>
      <c r="H449" s="156">
        <f t="shared" si="89"/>
        <v>4388.51</v>
      </c>
    </row>
    <row r="450" spans="1:8" s="52" customFormat="1" ht="31.5" outlineLevel="2">
      <c r="A450" s="154" t="s">
        <v>1303</v>
      </c>
      <c r="B450" s="158" t="s">
        <v>1189</v>
      </c>
      <c r="C450" s="199" t="s">
        <v>1190</v>
      </c>
      <c r="D450" s="158" t="s">
        <v>24</v>
      </c>
      <c r="E450" s="150">
        <v>2</v>
      </c>
      <c r="F450" s="156">
        <v>101.28</v>
      </c>
      <c r="G450" s="157">
        <f t="shared" si="88"/>
        <v>127.68</v>
      </c>
      <c r="H450" s="156">
        <f t="shared" si="89"/>
        <v>255.36</v>
      </c>
    </row>
    <row r="451" spans="1:8" s="52" customFormat="1" ht="31.5" outlineLevel="2">
      <c r="A451" s="154" t="s">
        <v>1304</v>
      </c>
      <c r="B451" s="158" t="s">
        <v>1191</v>
      </c>
      <c r="C451" s="199" t="s">
        <v>1192</v>
      </c>
      <c r="D451" s="158" t="s">
        <v>24</v>
      </c>
      <c r="E451" s="150">
        <v>19</v>
      </c>
      <c r="F451" s="156">
        <v>75.989999999999995</v>
      </c>
      <c r="G451" s="157">
        <f t="shared" si="88"/>
        <v>95.8</v>
      </c>
      <c r="H451" s="156">
        <f t="shared" si="89"/>
        <v>1820.2</v>
      </c>
    </row>
    <row r="452" spans="1:8" s="52" customFormat="1" ht="31.5" outlineLevel="2">
      <c r="A452" s="154" t="s">
        <v>1305</v>
      </c>
      <c r="B452" s="154" t="s">
        <v>1193</v>
      </c>
      <c r="C452" s="155" t="s">
        <v>1194</v>
      </c>
      <c r="D452" s="154" t="s">
        <v>24</v>
      </c>
      <c r="E452" s="150">
        <v>24</v>
      </c>
      <c r="F452" s="156">
        <v>37.450000000000003</v>
      </c>
      <c r="G452" s="157">
        <f t="shared" si="88"/>
        <v>47.21</v>
      </c>
      <c r="H452" s="156">
        <f t="shared" si="89"/>
        <v>1133.04</v>
      </c>
    </row>
    <row r="453" spans="1:8" s="52" customFormat="1" ht="31.5" outlineLevel="2">
      <c r="A453" s="154" t="s">
        <v>1306</v>
      </c>
      <c r="B453" s="154" t="s">
        <v>1195</v>
      </c>
      <c r="C453" s="155" t="s">
        <v>1196</v>
      </c>
      <c r="D453" s="154" t="s">
        <v>24</v>
      </c>
      <c r="E453" s="150">
        <v>77</v>
      </c>
      <c r="F453" s="156">
        <v>24.54</v>
      </c>
      <c r="G453" s="157">
        <f t="shared" si="88"/>
        <v>30.93</v>
      </c>
      <c r="H453" s="156">
        <f t="shared" si="89"/>
        <v>2381.61</v>
      </c>
    </row>
    <row r="454" spans="1:8" s="52" customFormat="1" ht="47.25" outlineLevel="2">
      <c r="A454" s="154" t="s">
        <v>1307</v>
      </c>
      <c r="B454" s="154" t="s">
        <v>1197</v>
      </c>
      <c r="C454" s="155" t="s">
        <v>1198</v>
      </c>
      <c r="D454" s="154" t="s">
        <v>24</v>
      </c>
      <c r="E454" s="150">
        <v>148</v>
      </c>
      <c r="F454" s="156">
        <v>16.03</v>
      </c>
      <c r="G454" s="157">
        <f t="shared" si="88"/>
        <v>20.2</v>
      </c>
      <c r="H454" s="156">
        <f t="shared" si="89"/>
        <v>2989.6</v>
      </c>
    </row>
    <row r="455" spans="1:8" s="52" customFormat="1" ht="47.25" outlineLevel="2">
      <c r="A455" s="154" t="s">
        <v>1308</v>
      </c>
      <c r="B455" s="154" t="s">
        <v>1199</v>
      </c>
      <c r="C455" s="155" t="s">
        <v>1200</v>
      </c>
      <c r="D455" s="154" t="s">
        <v>24</v>
      </c>
      <c r="E455" s="150">
        <v>6</v>
      </c>
      <c r="F455" s="156">
        <v>192.96</v>
      </c>
      <c r="G455" s="157">
        <f t="shared" si="88"/>
        <v>243.26</v>
      </c>
      <c r="H455" s="156">
        <f t="shared" si="89"/>
        <v>1459.56</v>
      </c>
    </row>
    <row r="456" spans="1:8" s="52" customFormat="1" ht="47.25" outlineLevel="2">
      <c r="A456" s="154" t="s">
        <v>1309</v>
      </c>
      <c r="B456" s="154" t="s">
        <v>1201</v>
      </c>
      <c r="C456" s="155" t="s">
        <v>1202</v>
      </c>
      <c r="D456" s="154" t="s">
        <v>24</v>
      </c>
      <c r="E456" s="150">
        <v>6</v>
      </c>
      <c r="F456" s="156">
        <v>70.650000000000006</v>
      </c>
      <c r="G456" s="157">
        <f t="shared" si="88"/>
        <v>89.06</v>
      </c>
      <c r="H456" s="156">
        <f t="shared" si="89"/>
        <v>534.36</v>
      </c>
    </row>
    <row r="457" spans="1:8" s="52" customFormat="1" ht="47.25" outlineLevel="2">
      <c r="A457" s="154" t="s">
        <v>1310</v>
      </c>
      <c r="B457" s="154" t="s">
        <v>1203</v>
      </c>
      <c r="C457" s="155" t="s">
        <v>1204</v>
      </c>
      <c r="D457" s="154" t="s">
        <v>24</v>
      </c>
      <c r="E457" s="150">
        <v>9</v>
      </c>
      <c r="F457" s="156">
        <v>50.79</v>
      </c>
      <c r="G457" s="157">
        <f t="shared" si="88"/>
        <v>64.03</v>
      </c>
      <c r="H457" s="156">
        <f t="shared" si="89"/>
        <v>576.27</v>
      </c>
    </row>
    <row r="458" spans="1:8" s="52" customFormat="1" ht="47.25" outlineLevel="2">
      <c r="A458" s="154" t="s">
        <v>1311</v>
      </c>
      <c r="B458" s="154" t="s">
        <v>1205</v>
      </c>
      <c r="C458" s="155" t="s">
        <v>1206</v>
      </c>
      <c r="D458" s="154" t="s">
        <v>24</v>
      </c>
      <c r="E458" s="150">
        <v>27</v>
      </c>
      <c r="F458" s="156">
        <v>29.95</v>
      </c>
      <c r="G458" s="157">
        <f t="shared" si="88"/>
        <v>37.75</v>
      </c>
      <c r="H458" s="156">
        <f t="shared" si="89"/>
        <v>1019.25</v>
      </c>
    </row>
    <row r="459" spans="1:8" s="52" customFormat="1" ht="47.25" outlineLevel="2">
      <c r="A459" s="154" t="s">
        <v>1312</v>
      </c>
      <c r="B459" s="154" t="s">
        <v>1207</v>
      </c>
      <c r="C459" s="155" t="s">
        <v>1208</v>
      </c>
      <c r="D459" s="154" t="s">
        <v>24</v>
      </c>
      <c r="E459" s="150">
        <v>41</v>
      </c>
      <c r="F459" s="156">
        <v>15.5</v>
      </c>
      <c r="G459" s="157">
        <f t="shared" si="88"/>
        <v>19.54</v>
      </c>
      <c r="H459" s="156">
        <f t="shared" si="89"/>
        <v>801.14</v>
      </c>
    </row>
    <row r="460" spans="1:8" s="52" customFormat="1" ht="47.25" outlineLevel="2">
      <c r="A460" s="154" t="s">
        <v>1313</v>
      </c>
      <c r="B460" s="154" t="s">
        <v>1209</v>
      </c>
      <c r="C460" s="155" t="s">
        <v>1210</v>
      </c>
      <c r="D460" s="154" t="s">
        <v>24</v>
      </c>
      <c r="E460" s="150">
        <v>40</v>
      </c>
      <c r="F460" s="156">
        <v>13.69</v>
      </c>
      <c r="G460" s="157">
        <f t="shared" si="88"/>
        <v>17.25</v>
      </c>
      <c r="H460" s="156">
        <f t="shared" si="89"/>
        <v>690</v>
      </c>
    </row>
    <row r="461" spans="1:8" s="52" customFormat="1" ht="31.5" outlineLevel="2">
      <c r="A461" s="154" t="s">
        <v>1314</v>
      </c>
      <c r="B461" s="154" t="s">
        <v>1211</v>
      </c>
      <c r="C461" s="155" t="s">
        <v>1212</v>
      </c>
      <c r="D461" s="154" t="s">
        <v>24</v>
      </c>
      <c r="E461" s="150">
        <v>32</v>
      </c>
      <c r="F461" s="156">
        <v>208.03</v>
      </c>
      <c r="G461" s="157">
        <f t="shared" si="88"/>
        <v>262.26</v>
      </c>
      <c r="H461" s="156">
        <f t="shared" si="89"/>
        <v>8392.32</v>
      </c>
    </row>
    <row r="462" spans="1:8" s="52" customFormat="1" ht="31.5" outlineLevel="2">
      <c r="A462" s="154" t="s">
        <v>1315</v>
      </c>
      <c r="B462" s="154" t="s">
        <v>1213</v>
      </c>
      <c r="C462" s="155" t="s">
        <v>1214</v>
      </c>
      <c r="D462" s="154" t="s">
        <v>24</v>
      </c>
      <c r="E462" s="150">
        <v>4</v>
      </c>
      <c r="F462" s="156">
        <v>46.45</v>
      </c>
      <c r="G462" s="157">
        <f t="shared" si="88"/>
        <v>58.55</v>
      </c>
      <c r="H462" s="156">
        <f t="shared" si="89"/>
        <v>234.2</v>
      </c>
    </row>
    <row r="463" spans="1:8" s="52" customFormat="1" ht="31.5" outlineLevel="2">
      <c r="A463" s="154" t="s">
        <v>1316</v>
      </c>
      <c r="B463" s="158" t="s">
        <v>1215</v>
      </c>
      <c r="C463" s="159" t="s">
        <v>1216</v>
      </c>
      <c r="D463" s="158" t="s">
        <v>24</v>
      </c>
      <c r="E463" s="150">
        <v>18</v>
      </c>
      <c r="F463" s="156">
        <v>34.619999999999997</v>
      </c>
      <c r="G463" s="157">
        <f t="shared" si="88"/>
        <v>43.64</v>
      </c>
      <c r="H463" s="156">
        <f t="shared" si="89"/>
        <v>785.52</v>
      </c>
    </row>
    <row r="464" spans="1:8" s="52" customFormat="1" ht="31.5" outlineLevel="2">
      <c r="A464" s="154" t="s">
        <v>1317</v>
      </c>
      <c r="B464" s="158" t="s">
        <v>1217</v>
      </c>
      <c r="C464" s="199" t="s">
        <v>1218</v>
      </c>
      <c r="D464" s="158" t="s">
        <v>24</v>
      </c>
      <c r="E464" s="150">
        <v>18</v>
      </c>
      <c r="F464" s="156">
        <v>17.98</v>
      </c>
      <c r="G464" s="157">
        <f t="shared" si="88"/>
        <v>22.66</v>
      </c>
      <c r="H464" s="156">
        <f t="shared" si="89"/>
        <v>407.88</v>
      </c>
    </row>
    <row r="465" spans="1:8" s="52" customFormat="1" ht="31.5" outlineLevel="2">
      <c r="A465" s="154" t="s">
        <v>1318</v>
      </c>
      <c r="B465" s="158" t="s">
        <v>1219</v>
      </c>
      <c r="C465" s="199" t="s">
        <v>1220</v>
      </c>
      <c r="D465" s="158" t="s">
        <v>24</v>
      </c>
      <c r="E465" s="150">
        <v>169</v>
      </c>
      <c r="F465" s="156">
        <v>13.21</v>
      </c>
      <c r="G465" s="157">
        <f t="shared" si="88"/>
        <v>16.649999999999999</v>
      </c>
      <c r="H465" s="156">
        <f t="shared" si="89"/>
        <v>2813.85</v>
      </c>
    </row>
    <row r="466" spans="1:8" s="52" customFormat="1" ht="31.5" outlineLevel="2">
      <c r="A466" s="154" t="s">
        <v>1319</v>
      </c>
      <c r="B466" s="158" t="s">
        <v>1221</v>
      </c>
      <c r="C466" s="199" t="s">
        <v>1222</v>
      </c>
      <c r="D466" s="158" t="s">
        <v>24</v>
      </c>
      <c r="E466" s="150">
        <v>283.8</v>
      </c>
      <c r="F466" s="156">
        <v>7.7</v>
      </c>
      <c r="G466" s="157">
        <f t="shared" si="88"/>
        <v>9.6999999999999993</v>
      </c>
      <c r="H466" s="156">
        <f t="shared" si="89"/>
        <v>2752.86</v>
      </c>
    </row>
    <row r="467" spans="1:8" s="52" customFormat="1" ht="47.25" outlineLevel="2">
      <c r="A467" s="154" t="s">
        <v>1320</v>
      </c>
      <c r="B467" s="154" t="s">
        <v>1223</v>
      </c>
      <c r="C467" s="155" t="s">
        <v>1224</v>
      </c>
      <c r="D467" s="154" t="s">
        <v>24</v>
      </c>
      <c r="E467" s="150">
        <v>81</v>
      </c>
      <c r="F467" s="156">
        <v>26.94</v>
      </c>
      <c r="G467" s="157">
        <f t="shared" ref="G467:G491" si="90">TRUNC(F467*(1+$E$2),2)</f>
        <v>33.96</v>
      </c>
      <c r="H467" s="156">
        <f t="shared" ref="H467:H491" si="91">TRUNC((G467*E467),2)</f>
        <v>2750.76</v>
      </c>
    </row>
    <row r="468" spans="1:8" s="52" customFormat="1" ht="47.25" outlineLevel="2">
      <c r="A468" s="154" t="s">
        <v>1321</v>
      </c>
      <c r="B468" s="154" t="s">
        <v>1225</v>
      </c>
      <c r="C468" s="155" t="s">
        <v>1226</v>
      </c>
      <c r="D468" s="154" t="s">
        <v>24</v>
      </c>
      <c r="E468" s="150">
        <v>170</v>
      </c>
      <c r="F468" s="156">
        <v>20.350000000000001</v>
      </c>
      <c r="G468" s="157">
        <f t="shared" si="90"/>
        <v>25.65</v>
      </c>
      <c r="H468" s="156">
        <f t="shared" si="91"/>
        <v>4360.5</v>
      </c>
    </row>
    <row r="469" spans="1:8" s="52" customFormat="1" ht="31.5" outlineLevel="2">
      <c r="A469" s="154" t="s">
        <v>1322</v>
      </c>
      <c r="B469" s="154" t="s">
        <v>1102</v>
      </c>
      <c r="C469" s="155" t="s">
        <v>1103</v>
      </c>
      <c r="D469" s="154" t="s">
        <v>24</v>
      </c>
      <c r="E469" s="150">
        <v>3</v>
      </c>
      <c r="F469" s="156">
        <v>502.85</v>
      </c>
      <c r="G469" s="157">
        <f t="shared" si="90"/>
        <v>633.94000000000005</v>
      </c>
      <c r="H469" s="156">
        <f t="shared" si="91"/>
        <v>1901.82</v>
      </c>
    </row>
    <row r="470" spans="1:8" s="52" customFormat="1" ht="31.5" outlineLevel="2">
      <c r="A470" s="154" t="s">
        <v>1323</v>
      </c>
      <c r="B470" s="154" t="s">
        <v>1088</v>
      </c>
      <c r="C470" s="155" t="s">
        <v>1089</v>
      </c>
      <c r="D470" s="154" t="s">
        <v>24</v>
      </c>
      <c r="E470" s="150">
        <v>11</v>
      </c>
      <c r="F470" s="156">
        <v>120.45</v>
      </c>
      <c r="G470" s="157">
        <f t="shared" si="90"/>
        <v>151.85</v>
      </c>
      <c r="H470" s="156">
        <f t="shared" si="91"/>
        <v>1670.35</v>
      </c>
    </row>
    <row r="471" spans="1:8" s="52" customFormat="1" ht="31.5" outlineLevel="2">
      <c r="A471" s="154" t="s">
        <v>1324</v>
      </c>
      <c r="B471" s="154" t="s">
        <v>1227</v>
      </c>
      <c r="C471" s="155" t="s">
        <v>1228</v>
      </c>
      <c r="D471" s="154" t="s">
        <v>24</v>
      </c>
      <c r="E471" s="150">
        <v>3</v>
      </c>
      <c r="F471" s="156">
        <v>146.1</v>
      </c>
      <c r="G471" s="157">
        <f t="shared" si="90"/>
        <v>184.18</v>
      </c>
      <c r="H471" s="156">
        <f t="shared" si="91"/>
        <v>552.54</v>
      </c>
    </row>
    <row r="472" spans="1:8" s="52" customFormat="1" ht="31.5" outlineLevel="2">
      <c r="A472" s="154" t="s">
        <v>1325</v>
      </c>
      <c r="B472" s="154" t="s">
        <v>1229</v>
      </c>
      <c r="C472" s="155" t="s">
        <v>1230</v>
      </c>
      <c r="D472" s="154" t="s">
        <v>24</v>
      </c>
      <c r="E472" s="150">
        <v>3</v>
      </c>
      <c r="F472" s="156">
        <v>79.33</v>
      </c>
      <c r="G472" s="157">
        <f t="shared" si="90"/>
        <v>100.01</v>
      </c>
      <c r="H472" s="156">
        <f t="shared" si="91"/>
        <v>300.02999999999997</v>
      </c>
    </row>
    <row r="473" spans="1:8" s="52" customFormat="1" ht="31.5" outlineLevel="2">
      <c r="A473" s="154" t="s">
        <v>1326</v>
      </c>
      <c r="B473" s="154" t="s">
        <v>1104</v>
      </c>
      <c r="C473" s="155" t="s">
        <v>1105</v>
      </c>
      <c r="D473" s="154" t="s">
        <v>24</v>
      </c>
      <c r="E473" s="150">
        <v>6</v>
      </c>
      <c r="F473" s="156">
        <v>53.68</v>
      </c>
      <c r="G473" s="157">
        <f t="shared" si="90"/>
        <v>67.67</v>
      </c>
      <c r="H473" s="156">
        <f t="shared" si="91"/>
        <v>406.02</v>
      </c>
    </row>
    <row r="474" spans="1:8" s="52" customFormat="1" ht="31.5" outlineLevel="2">
      <c r="A474" s="154" t="s">
        <v>1327</v>
      </c>
      <c r="B474" s="154" t="s">
        <v>1231</v>
      </c>
      <c r="C474" s="155" t="s">
        <v>1232</v>
      </c>
      <c r="D474" s="154" t="s">
        <v>24</v>
      </c>
      <c r="E474" s="150">
        <v>12</v>
      </c>
      <c r="F474" s="156">
        <v>39.79</v>
      </c>
      <c r="G474" s="157">
        <f t="shared" si="90"/>
        <v>50.16</v>
      </c>
      <c r="H474" s="156">
        <f t="shared" si="91"/>
        <v>601.91999999999996</v>
      </c>
    </row>
    <row r="475" spans="1:8" s="52" customFormat="1" ht="31.5" outlineLevel="2">
      <c r="A475" s="154" t="s">
        <v>1328</v>
      </c>
      <c r="B475" s="154" t="s">
        <v>1106</v>
      </c>
      <c r="C475" s="155" t="s">
        <v>1107</v>
      </c>
      <c r="D475" s="154" t="s">
        <v>24</v>
      </c>
      <c r="E475" s="150">
        <v>32</v>
      </c>
      <c r="F475" s="156">
        <v>33.659999999999997</v>
      </c>
      <c r="G475" s="157">
        <f t="shared" si="90"/>
        <v>42.43</v>
      </c>
      <c r="H475" s="156">
        <f t="shared" si="91"/>
        <v>1357.76</v>
      </c>
    </row>
    <row r="476" spans="1:8" s="52" customFormat="1" ht="31.5" outlineLevel="2">
      <c r="A476" s="154" t="s">
        <v>1329</v>
      </c>
      <c r="B476" s="154" t="s">
        <v>1233</v>
      </c>
      <c r="C476" s="155" t="s">
        <v>1234</v>
      </c>
      <c r="D476" s="154" t="s">
        <v>24</v>
      </c>
      <c r="E476" s="150">
        <v>3</v>
      </c>
      <c r="F476" s="156">
        <v>290.61</v>
      </c>
      <c r="G476" s="157">
        <f t="shared" si="90"/>
        <v>366.37</v>
      </c>
      <c r="H476" s="156">
        <f t="shared" si="91"/>
        <v>1099.1099999999999</v>
      </c>
    </row>
    <row r="477" spans="1:8" s="52" customFormat="1" ht="31.5" outlineLevel="2">
      <c r="A477" s="154" t="s">
        <v>1330</v>
      </c>
      <c r="B477" s="154" t="s">
        <v>1235</v>
      </c>
      <c r="C477" s="155" t="s">
        <v>1236</v>
      </c>
      <c r="D477" s="154" t="s">
        <v>24</v>
      </c>
      <c r="E477" s="150">
        <v>3</v>
      </c>
      <c r="F477" s="156">
        <v>185.13</v>
      </c>
      <c r="G477" s="157">
        <f t="shared" si="90"/>
        <v>233.39</v>
      </c>
      <c r="H477" s="156">
        <f t="shared" si="91"/>
        <v>700.17</v>
      </c>
    </row>
    <row r="478" spans="1:8" s="52" customFormat="1" ht="31.5" outlineLevel="2">
      <c r="A478" s="154" t="s">
        <v>1331</v>
      </c>
      <c r="B478" s="154" t="s">
        <v>1237</v>
      </c>
      <c r="C478" s="155" t="s">
        <v>1238</v>
      </c>
      <c r="D478" s="154" t="s">
        <v>24</v>
      </c>
      <c r="E478" s="150">
        <v>6</v>
      </c>
      <c r="F478" s="156">
        <v>124.14</v>
      </c>
      <c r="G478" s="157">
        <f t="shared" si="90"/>
        <v>156.5</v>
      </c>
      <c r="H478" s="156">
        <f t="shared" si="91"/>
        <v>939</v>
      </c>
    </row>
    <row r="479" spans="1:8" s="52" customFormat="1" ht="31.5" outlineLevel="2">
      <c r="A479" s="154" t="s">
        <v>1332</v>
      </c>
      <c r="B479" s="158" t="s">
        <v>1239</v>
      </c>
      <c r="C479" s="159" t="s">
        <v>1240</v>
      </c>
      <c r="D479" s="158" t="s">
        <v>24</v>
      </c>
      <c r="E479" s="150">
        <v>12</v>
      </c>
      <c r="F479" s="156">
        <v>91.39</v>
      </c>
      <c r="G479" s="157">
        <f t="shared" si="90"/>
        <v>115.21</v>
      </c>
      <c r="H479" s="156">
        <f t="shared" si="91"/>
        <v>1382.52</v>
      </c>
    </row>
    <row r="480" spans="1:8" s="52" customFormat="1" ht="31.5" outlineLevel="2">
      <c r="A480" s="154" t="s">
        <v>1333</v>
      </c>
      <c r="B480" s="158" t="s">
        <v>1110</v>
      </c>
      <c r="C480" s="199" t="s">
        <v>1111</v>
      </c>
      <c r="D480" s="158" t="s">
        <v>24</v>
      </c>
      <c r="E480" s="150">
        <v>32</v>
      </c>
      <c r="F480" s="156">
        <v>55.12</v>
      </c>
      <c r="G480" s="157">
        <f t="shared" si="90"/>
        <v>69.48</v>
      </c>
      <c r="H480" s="156">
        <f t="shared" si="91"/>
        <v>2223.36</v>
      </c>
    </row>
    <row r="481" spans="1:9" s="52" customFormat="1" ht="63" outlineLevel="2">
      <c r="A481" s="154" t="s">
        <v>1334</v>
      </c>
      <c r="B481" s="158" t="s">
        <v>1241</v>
      </c>
      <c r="C481" s="199" t="s">
        <v>1242</v>
      </c>
      <c r="D481" s="158" t="s">
        <v>26</v>
      </c>
      <c r="E481" s="150">
        <v>874.67</v>
      </c>
      <c r="F481" s="156">
        <v>10.95</v>
      </c>
      <c r="G481" s="157">
        <f t="shared" si="90"/>
        <v>13.8</v>
      </c>
      <c r="H481" s="156">
        <f t="shared" si="91"/>
        <v>12070.44</v>
      </c>
    </row>
    <row r="482" spans="1:9" s="52" customFormat="1" ht="31.5" outlineLevel="2">
      <c r="A482" s="154" t="s">
        <v>1335</v>
      </c>
      <c r="B482" s="154" t="s">
        <v>1243</v>
      </c>
      <c r="C482" s="155" t="s">
        <v>1244</v>
      </c>
      <c r="D482" s="154" t="s">
        <v>24</v>
      </c>
      <c r="E482" s="150">
        <v>50</v>
      </c>
      <c r="F482" s="156">
        <v>132.88</v>
      </c>
      <c r="G482" s="157">
        <f t="shared" si="90"/>
        <v>167.52</v>
      </c>
      <c r="H482" s="156">
        <f t="shared" si="91"/>
        <v>8376</v>
      </c>
    </row>
    <row r="483" spans="1:9" s="52" customFormat="1" ht="31.5" outlineLevel="2">
      <c r="A483" s="154" t="s">
        <v>1336</v>
      </c>
      <c r="B483" s="154" t="s">
        <v>1245</v>
      </c>
      <c r="C483" s="155" t="s">
        <v>1246</v>
      </c>
      <c r="D483" s="154" t="s">
        <v>24</v>
      </c>
      <c r="E483" s="150">
        <v>60</v>
      </c>
      <c r="F483" s="156">
        <v>132.88</v>
      </c>
      <c r="G483" s="157">
        <f t="shared" si="90"/>
        <v>167.52</v>
      </c>
      <c r="H483" s="156">
        <f t="shared" si="91"/>
        <v>10051.200000000001</v>
      </c>
    </row>
    <row r="484" spans="1:9" s="52" customFormat="1" ht="31.5" outlineLevel="2">
      <c r="A484" s="154" t="s">
        <v>1337</v>
      </c>
      <c r="B484" s="154" t="s">
        <v>1247</v>
      </c>
      <c r="C484" s="155" t="s">
        <v>1248</v>
      </c>
      <c r="D484" s="154" t="s">
        <v>24</v>
      </c>
      <c r="E484" s="150">
        <v>60</v>
      </c>
      <c r="F484" s="156">
        <v>132.88</v>
      </c>
      <c r="G484" s="157">
        <f t="shared" si="90"/>
        <v>167.52</v>
      </c>
      <c r="H484" s="156">
        <f t="shared" si="91"/>
        <v>10051.200000000001</v>
      </c>
    </row>
    <row r="485" spans="1:9" s="52" customFormat="1" ht="31.5" outlineLevel="2">
      <c r="A485" s="154" t="s">
        <v>1338</v>
      </c>
      <c r="B485" s="154" t="s">
        <v>1249</v>
      </c>
      <c r="C485" s="155" t="s">
        <v>1250</v>
      </c>
      <c r="D485" s="154" t="s">
        <v>24</v>
      </c>
      <c r="E485" s="150">
        <v>3</v>
      </c>
      <c r="F485" s="156">
        <v>132.88</v>
      </c>
      <c r="G485" s="157">
        <f t="shared" si="90"/>
        <v>167.52</v>
      </c>
      <c r="H485" s="156">
        <f t="shared" si="91"/>
        <v>502.56</v>
      </c>
    </row>
    <row r="486" spans="1:9" s="52" customFormat="1" ht="31.5" outlineLevel="2">
      <c r="A486" s="154" t="s">
        <v>1339</v>
      </c>
      <c r="B486" s="154" t="s">
        <v>1251</v>
      </c>
      <c r="C486" s="155" t="s">
        <v>1252</v>
      </c>
      <c r="D486" s="154" t="s">
        <v>24</v>
      </c>
      <c r="E486" s="150">
        <v>3</v>
      </c>
      <c r="F486" s="156">
        <v>162.88</v>
      </c>
      <c r="G486" s="157">
        <f t="shared" si="90"/>
        <v>205.34</v>
      </c>
      <c r="H486" s="156">
        <f t="shared" si="91"/>
        <v>616.02</v>
      </c>
    </row>
    <row r="487" spans="1:9" s="52" customFormat="1" ht="31.5" outlineLevel="2">
      <c r="A487" s="154" t="s">
        <v>1340</v>
      </c>
      <c r="B487" s="154" t="s">
        <v>1253</v>
      </c>
      <c r="C487" s="155" t="s">
        <v>1254</v>
      </c>
      <c r="D487" s="154" t="s">
        <v>24</v>
      </c>
      <c r="E487" s="150">
        <v>5</v>
      </c>
      <c r="F487" s="156">
        <v>1134.76</v>
      </c>
      <c r="G487" s="157">
        <f t="shared" si="90"/>
        <v>1430.59</v>
      </c>
      <c r="H487" s="156">
        <f t="shared" si="91"/>
        <v>7152.95</v>
      </c>
    </row>
    <row r="488" spans="1:9" s="52" customFormat="1" ht="47.25" outlineLevel="2">
      <c r="A488" s="154" t="s">
        <v>1341</v>
      </c>
      <c r="B488" s="154" t="s">
        <v>1255</v>
      </c>
      <c r="C488" s="155" t="s">
        <v>1256</v>
      </c>
      <c r="D488" s="154" t="s">
        <v>24</v>
      </c>
      <c r="E488" s="150">
        <v>1</v>
      </c>
      <c r="F488" s="156">
        <v>2662.5</v>
      </c>
      <c r="G488" s="157">
        <f t="shared" si="90"/>
        <v>3356.61</v>
      </c>
      <c r="H488" s="156">
        <f t="shared" si="91"/>
        <v>3356.61</v>
      </c>
    </row>
    <row r="489" spans="1:9" s="52" customFormat="1" ht="47.25" outlineLevel="2">
      <c r="A489" s="154" t="s">
        <v>1342</v>
      </c>
      <c r="B489" s="154" t="s">
        <v>1257</v>
      </c>
      <c r="C489" s="155" t="s">
        <v>1258</v>
      </c>
      <c r="D489" s="154" t="s">
        <v>24</v>
      </c>
      <c r="E489" s="150">
        <v>3</v>
      </c>
      <c r="F489" s="156">
        <v>3697.3</v>
      </c>
      <c r="G489" s="157">
        <f t="shared" si="90"/>
        <v>4661.18</v>
      </c>
      <c r="H489" s="156">
        <f t="shared" si="91"/>
        <v>13983.54</v>
      </c>
    </row>
    <row r="490" spans="1:9" s="52" customFormat="1" ht="141.75" outlineLevel="2">
      <c r="A490" s="154" t="s">
        <v>1343</v>
      </c>
      <c r="B490" s="154" t="s">
        <v>1259</v>
      </c>
      <c r="C490" s="155" t="s">
        <v>1260</v>
      </c>
      <c r="D490" s="154" t="s">
        <v>24</v>
      </c>
      <c r="E490" s="150">
        <v>1</v>
      </c>
      <c r="F490" s="156">
        <v>120644.37</v>
      </c>
      <c r="G490" s="157">
        <f t="shared" si="90"/>
        <v>152096.35</v>
      </c>
      <c r="H490" s="156">
        <f t="shared" si="91"/>
        <v>152096.35</v>
      </c>
    </row>
    <row r="491" spans="1:9" s="52" customFormat="1" ht="157.5" outlineLevel="2">
      <c r="A491" s="154" t="s">
        <v>1344</v>
      </c>
      <c r="B491" s="154" t="s">
        <v>1261</v>
      </c>
      <c r="C491" s="155" t="s">
        <v>1262</v>
      </c>
      <c r="D491" s="154" t="s">
        <v>24</v>
      </c>
      <c r="E491" s="150">
        <v>1</v>
      </c>
      <c r="F491" s="156">
        <v>250610.55</v>
      </c>
      <c r="G491" s="157">
        <f t="shared" si="90"/>
        <v>315944.71999999997</v>
      </c>
      <c r="H491" s="156">
        <f t="shared" si="91"/>
        <v>315944.71999999997</v>
      </c>
    </row>
    <row r="492" spans="1:9" s="37" customFormat="1" outlineLevel="1">
      <c r="A492" s="179"/>
      <c r="B492" s="160"/>
      <c r="C492" s="161" t="s">
        <v>9</v>
      </c>
      <c r="D492" s="160"/>
      <c r="E492" s="162"/>
      <c r="F492" s="163"/>
      <c r="G492" s="164"/>
      <c r="H492" s="165">
        <f>SUM(H437:H491)</f>
        <v>913614.35</v>
      </c>
    </row>
    <row r="493" spans="1:9" s="37" customFormat="1" outlineLevel="1">
      <c r="A493" s="154"/>
      <c r="B493" s="160"/>
      <c r="C493" s="161" t="s">
        <v>1263</v>
      </c>
      <c r="D493" s="160"/>
      <c r="E493" s="162"/>
      <c r="F493" s="163"/>
      <c r="G493" s="164"/>
      <c r="H493" s="165">
        <f>H435+H492</f>
        <v>930522.84</v>
      </c>
    </row>
    <row r="494" spans="1:9" s="36" customFormat="1">
      <c r="A494" s="286" t="s">
        <v>1346</v>
      </c>
      <c r="B494" s="286"/>
      <c r="C494" s="286"/>
      <c r="D494" s="286"/>
      <c r="E494" s="286"/>
      <c r="F494" s="286"/>
      <c r="G494" s="286"/>
      <c r="H494" s="286"/>
      <c r="I494" s="52"/>
    </row>
    <row r="495" spans="1:9" outlineLevel="2">
      <c r="A495" s="166" t="s">
        <v>93</v>
      </c>
      <c r="B495" s="148"/>
      <c r="C495" s="149" t="s">
        <v>1358</v>
      </c>
      <c r="D495" s="148"/>
      <c r="E495" s="150"/>
      <c r="F495" s="151"/>
      <c r="G495" s="157"/>
      <c r="H495" s="156"/>
    </row>
    <row r="496" spans="1:9" s="52" customFormat="1" outlineLevel="2">
      <c r="A496" s="154" t="s">
        <v>1347</v>
      </c>
      <c r="B496" s="154" t="s">
        <v>1359</v>
      </c>
      <c r="C496" s="155" t="s">
        <v>1360</v>
      </c>
      <c r="D496" s="154" t="s">
        <v>24</v>
      </c>
      <c r="E496" s="150">
        <v>6</v>
      </c>
      <c r="F496" s="156">
        <v>239.9</v>
      </c>
      <c r="G496" s="157">
        <f t="shared" ref="G496:G506" si="92">TRUNC(F496*(1+$E$2),2)</f>
        <v>302.44</v>
      </c>
      <c r="H496" s="156">
        <f t="shared" ref="H496:H506" si="93">TRUNC((G496*E496),2)</f>
        <v>1814.64</v>
      </c>
    </row>
    <row r="497" spans="1:8" s="52" customFormat="1" outlineLevel="2">
      <c r="A497" s="154" t="s">
        <v>1348</v>
      </c>
      <c r="B497" s="154" t="s">
        <v>1361</v>
      </c>
      <c r="C497" s="155" t="s">
        <v>1362</v>
      </c>
      <c r="D497" s="154" t="s">
        <v>24</v>
      </c>
      <c r="E497" s="150">
        <v>5</v>
      </c>
      <c r="F497" s="156">
        <v>319.64999999999998</v>
      </c>
      <c r="G497" s="157">
        <f t="shared" si="92"/>
        <v>402.98</v>
      </c>
      <c r="H497" s="156">
        <f t="shared" si="93"/>
        <v>2014.9</v>
      </c>
    </row>
    <row r="498" spans="1:8" s="52" customFormat="1" outlineLevel="2">
      <c r="A498" s="154" t="s">
        <v>1349</v>
      </c>
      <c r="B498" s="154" t="s">
        <v>1363</v>
      </c>
      <c r="C498" s="155" t="s">
        <v>1364</v>
      </c>
      <c r="D498" s="154" t="s">
        <v>24</v>
      </c>
      <c r="E498" s="150">
        <v>5</v>
      </c>
      <c r="F498" s="156">
        <v>43.7</v>
      </c>
      <c r="G498" s="157">
        <f t="shared" si="92"/>
        <v>55.09</v>
      </c>
      <c r="H498" s="156">
        <f t="shared" si="93"/>
        <v>275.45</v>
      </c>
    </row>
    <row r="499" spans="1:8" s="52" customFormat="1" ht="31.5" outlineLevel="2">
      <c r="A499" s="154" t="s">
        <v>1350</v>
      </c>
      <c r="B499" s="154" t="s">
        <v>1365</v>
      </c>
      <c r="C499" s="155" t="s">
        <v>1366</v>
      </c>
      <c r="D499" s="154" t="s">
        <v>24</v>
      </c>
      <c r="E499" s="150">
        <v>5</v>
      </c>
      <c r="F499" s="156">
        <v>83.18</v>
      </c>
      <c r="G499" s="157">
        <f t="shared" si="92"/>
        <v>104.86</v>
      </c>
      <c r="H499" s="156">
        <f t="shared" si="93"/>
        <v>524.29999999999995</v>
      </c>
    </row>
    <row r="500" spans="1:8" s="52" customFormat="1" ht="31.5" outlineLevel="2">
      <c r="A500" s="154" t="s">
        <v>1351</v>
      </c>
      <c r="B500" s="154" t="s">
        <v>1367</v>
      </c>
      <c r="C500" s="155" t="s">
        <v>1368</v>
      </c>
      <c r="D500" s="154" t="s">
        <v>24</v>
      </c>
      <c r="E500" s="150">
        <v>1</v>
      </c>
      <c r="F500" s="156">
        <v>1460.7</v>
      </c>
      <c r="G500" s="157">
        <f t="shared" si="92"/>
        <v>1841.5</v>
      </c>
      <c r="H500" s="156">
        <f t="shared" si="93"/>
        <v>1841.5</v>
      </c>
    </row>
    <row r="501" spans="1:8" s="52" customFormat="1" ht="31.5" outlineLevel="2">
      <c r="A501" s="154" t="s">
        <v>1352</v>
      </c>
      <c r="B501" s="154" t="s">
        <v>1369</v>
      </c>
      <c r="C501" s="155" t="s">
        <v>1370</v>
      </c>
      <c r="D501" s="154" t="s">
        <v>24</v>
      </c>
      <c r="E501" s="150">
        <v>3</v>
      </c>
      <c r="F501" s="156">
        <v>209.05</v>
      </c>
      <c r="G501" s="157">
        <f t="shared" si="92"/>
        <v>263.54000000000002</v>
      </c>
      <c r="H501" s="156">
        <f t="shared" si="93"/>
        <v>790.62</v>
      </c>
    </row>
    <row r="502" spans="1:8" s="52" customFormat="1" ht="31.5" outlineLevel="2">
      <c r="A502" s="154" t="s">
        <v>1353</v>
      </c>
      <c r="B502" s="154" t="s">
        <v>1371</v>
      </c>
      <c r="C502" s="155" t="s">
        <v>1372</v>
      </c>
      <c r="D502" s="154" t="s">
        <v>24</v>
      </c>
      <c r="E502" s="150">
        <v>134</v>
      </c>
      <c r="F502" s="156">
        <v>165.86</v>
      </c>
      <c r="G502" s="157">
        <f t="shared" si="92"/>
        <v>209.09</v>
      </c>
      <c r="H502" s="156">
        <f t="shared" si="93"/>
        <v>28018.06</v>
      </c>
    </row>
    <row r="503" spans="1:8" s="52" customFormat="1" outlineLevel="2">
      <c r="A503" s="154" t="s">
        <v>1354</v>
      </c>
      <c r="B503" s="154" t="s">
        <v>1373</v>
      </c>
      <c r="C503" s="155" t="s">
        <v>1374</v>
      </c>
      <c r="D503" s="154" t="s">
        <v>24</v>
      </c>
      <c r="E503" s="150">
        <v>17</v>
      </c>
      <c r="F503" s="156">
        <v>149.01</v>
      </c>
      <c r="G503" s="157">
        <f t="shared" si="92"/>
        <v>187.85</v>
      </c>
      <c r="H503" s="156">
        <f t="shared" si="93"/>
        <v>3193.45</v>
      </c>
    </row>
    <row r="504" spans="1:8" s="52" customFormat="1" ht="31.5" outlineLevel="2">
      <c r="A504" s="154" t="s">
        <v>1355</v>
      </c>
      <c r="B504" s="154" t="s">
        <v>1118</v>
      </c>
      <c r="C504" s="155" t="s">
        <v>1119</v>
      </c>
      <c r="D504" s="154" t="s">
        <v>24</v>
      </c>
      <c r="E504" s="150">
        <v>1</v>
      </c>
      <c r="F504" s="156">
        <v>568.1</v>
      </c>
      <c r="G504" s="157">
        <f t="shared" si="92"/>
        <v>716.2</v>
      </c>
      <c r="H504" s="156">
        <f t="shared" si="93"/>
        <v>716.2</v>
      </c>
    </row>
    <row r="505" spans="1:8" s="52" customFormat="1" ht="31.5" outlineLevel="2">
      <c r="A505" s="154" t="s">
        <v>1356</v>
      </c>
      <c r="B505" s="154" t="s">
        <v>1375</v>
      </c>
      <c r="C505" s="155" t="s">
        <v>1376</v>
      </c>
      <c r="D505" s="154" t="s">
        <v>5</v>
      </c>
      <c r="E505" s="150">
        <v>1</v>
      </c>
      <c r="F505" s="156">
        <v>1277.51</v>
      </c>
      <c r="G505" s="157">
        <f t="shared" si="92"/>
        <v>1610.55</v>
      </c>
      <c r="H505" s="156">
        <f t="shared" si="93"/>
        <v>1610.55</v>
      </c>
    </row>
    <row r="506" spans="1:8" s="52" customFormat="1" ht="31.5" outlineLevel="2">
      <c r="A506" s="154" t="s">
        <v>1357</v>
      </c>
      <c r="B506" s="154" t="s">
        <v>1377</v>
      </c>
      <c r="C506" s="155" t="s">
        <v>1378</v>
      </c>
      <c r="D506" s="154" t="s">
        <v>24</v>
      </c>
      <c r="E506" s="150">
        <v>48</v>
      </c>
      <c r="F506" s="156">
        <v>144.53</v>
      </c>
      <c r="G506" s="157">
        <f t="shared" si="92"/>
        <v>182.2</v>
      </c>
      <c r="H506" s="156">
        <f t="shared" si="93"/>
        <v>8745.6</v>
      </c>
    </row>
    <row r="507" spans="1:8" s="37" customFormat="1" outlineLevel="1">
      <c r="A507" s="154"/>
      <c r="B507" s="160"/>
      <c r="C507" s="161" t="s">
        <v>9</v>
      </c>
      <c r="D507" s="160"/>
      <c r="E507" s="162"/>
      <c r="F507" s="163"/>
      <c r="G507" s="164"/>
      <c r="H507" s="165">
        <f>SUM(H496:H506)</f>
        <v>49545.27</v>
      </c>
    </row>
    <row r="508" spans="1:8" outlineLevel="2">
      <c r="A508" s="166" t="s">
        <v>94</v>
      </c>
      <c r="B508" s="148"/>
      <c r="C508" s="149" t="s">
        <v>1427</v>
      </c>
      <c r="D508" s="148"/>
      <c r="E508" s="150"/>
      <c r="F508" s="151"/>
      <c r="G508" s="157"/>
      <c r="H508" s="156"/>
    </row>
    <row r="509" spans="1:8" s="52" customFormat="1" ht="31.5" outlineLevel="2">
      <c r="A509" s="154" t="s">
        <v>1379</v>
      </c>
      <c r="B509" s="154" t="s">
        <v>1391</v>
      </c>
      <c r="C509" s="155" t="s">
        <v>1392</v>
      </c>
      <c r="D509" s="154" t="s">
        <v>24</v>
      </c>
      <c r="E509" s="150">
        <v>2</v>
      </c>
      <c r="F509" s="156">
        <v>1955.71</v>
      </c>
      <c r="G509" s="157">
        <f t="shared" ref="G509:G520" si="94">TRUNC(F509*(1+$E$2),2)</f>
        <v>2465.56</v>
      </c>
      <c r="H509" s="156">
        <f t="shared" ref="H509:H520" si="95">TRUNC((G509*E509),2)</f>
        <v>4931.12</v>
      </c>
    </row>
    <row r="510" spans="1:8" s="52" customFormat="1" ht="31.5" outlineLevel="2">
      <c r="A510" s="154" t="s">
        <v>1380</v>
      </c>
      <c r="B510" s="154" t="s">
        <v>1393</v>
      </c>
      <c r="C510" s="155" t="s">
        <v>1394</v>
      </c>
      <c r="D510" s="154" t="s">
        <v>24</v>
      </c>
      <c r="E510" s="150">
        <v>2</v>
      </c>
      <c r="F510" s="156">
        <v>165.45</v>
      </c>
      <c r="G510" s="157">
        <f t="shared" si="94"/>
        <v>208.58</v>
      </c>
      <c r="H510" s="156">
        <f t="shared" si="95"/>
        <v>417.16</v>
      </c>
    </row>
    <row r="511" spans="1:8" s="52" customFormat="1" ht="63" outlineLevel="2">
      <c r="A511" s="154" t="s">
        <v>1381</v>
      </c>
      <c r="B511" s="154" t="s">
        <v>1395</v>
      </c>
      <c r="C511" s="155" t="s">
        <v>1396</v>
      </c>
      <c r="D511" s="154" t="s">
        <v>24</v>
      </c>
      <c r="E511" s="150">
        <v>3</v>
      </c>
      <c r="F511" s="156">
        <v>98.45</v>
      </c>
      <c r="G511" s="157">
        <f t="shared" si="94"/>
        <v>124.11</v>
      </c>
      <c r="H511" s="156">
        <f t="shared" si="95"/>
        <v>372.33</v>
      </c>
    </row>
    <row r="512" spans="1:8" s="52" customFormat="1" ht="63" outlineLevel="2">
      <c r="A512" s="154" t="s">
        <v>1382</v>
      </c>
      <c r="B512" s="154" t="s">
        <v>1397</v>
      </c>
      <c r="C512" s="155" t="s">
        <v>1398</v>
      </c>
      <c r="D512" s="154" t="s">
        <v>24</v>
      </c>
      <c r="E512" s="150">
        <v>23</v>
      </c>
      <c r="F512" s="156">
        <v>90.42</v>
      </c>
      <c r="G512" s="157">
        <f t="shared" si="94"/>
        <v>113.99</v>
      </c>
      <c r="H512" s="156">
        <f t="shared" si="95"/>
        <v>2621.77</v>
      </c>
    </row>
    <row r="513" spans="1:8" s="52" customFormat="1" ht="47.25" outlineLevel="2">
      <c r="A513" s="154" t="s">
        <v>1383</v>
      </c>
      <c r="B513" s="154" t="s">
        <v>1399</v>
      </c>
      <c r="C513" s="155" t="s">
        <v>1400</v>
      </c>
      <c r="D513" s="154" t="s">
        <v>24</v>
      </c>
      <c r="E513" s="150">
        <v>1</v>
      </c>
      <c r="F513" s="156">
        <v>280.62</v>
      </c>
      <c r="G513" s="157">
        <f t="shared" si="94"/>
        <v>353.77</v>
      </c>
      <c r="H513" s="156">
        <f t="shared" si="95"/>
        <v>353.77</v>
      </c>
    </row>
    <row r="514" spans="1:8" s="52" customFormat="1" ht="47.25" outlineLevel="2">
      <c r="A514" s="154" t="s">
        <v>1384</v>
      </c>
      <c r="B514" s="154" t="s">
        <v>1401</v>
      </c>
      <c r="C514" s="155" t="s">
        <v>1402</v>
      </c>
      <c r="D514" s="154" t="s">
        <v>24</v>
      </c>
      <c r="E514" s="150">
        <v>12</v>
      </c>
      <c r="F514" s="156">
        <v>68.16</v>
      </c>
      <c r="G514" s="157">
        <f t="shared" si="94"/>
        <v>85.92</v>
      </c>
      <c r="H514" s="156">
        <f t="shared" si="95"/>
        <v>1031.04</v>
      </c>
    </row>
    <row r="515" spans="1:8" s="52" customFormat="1" ht="63" outlineLevel="2">
      <c r="A515" s="154" t="s">
        <v>1385</v>
      </c>
      <c r="B515" s="154" t="s">
        <v>1403</v>
      </c>
      <c r="C515" s="155" t="s">
        <v>1404</v>
      </c>
      <c r="D515" s="154" t="s">
        <v>26</v>
      </c>
      <c r="E515" s="150">
        <v>118.9</v>
      </c>
      <c r="F515" s="156">
        <v>131.97999999999999</v>
      </c>
      <c r="G515" s="157">
        <f t="shared" si="94"/>
        <v>166.38</v>
      </c>
      <c r="H515" s="156">
        <f t="shared" si="95"/>
        <v>19782.580000000002</v>
      </c>
    </row>
    <row r="516" spans="1:8" s="52" customFormat="1" ht="47.25" outlineLevel="2">
      <c r="A516" s="154" t="s">
        <v>1386</v>
      </c>
      <c r="B516" s="154" t="s">
        <v>1405</v>
      </c>
      <c r="C516" s="155" t="s">
        <v>1406</v>
      </c>
      <c r="D516" s="154" t="s">
        <v>24</v>
      </c>
      <c r="E516" s="150">
        <v>10</v>
      </c>
      <c r="F516" s="156">
        <v>456.75</v>
      </c>
      <c r="G516" s="157">
        <f t="shared" si="94"/>
        <v>575.82000000000005</v>
      </c>
      <c r="H516" s="156">
        <f t="shared" si="95"/>
        <v>5758.2</v>
      </c>
    </row>
    <row r="517" spans="1:8" s="52" customFormat="1" ht="47.25" outlineLevel="2">
      <c r="A517" s="154" t="s">
        <v>1387</v>
      </c>
      <c r="B517" s="154" t="s">
        <v>1407</v>
      </c>
      <c r="C517" s="155" t="s">
        <v>1408</v>
      </c>
      <c r="D517" s="154" t="s">
        <v>24</v>
      </c>
      <c r="E517" s="150">
        <v>4</v>
      </c>
      <c r="F517" s="156">
        <v>159.76</v>
      </c>
      <c r="G517" s="157">
        <f t="shared" si="94"/>
        <v>201.4</v>
      </c>
      <c r="H517" s="156">
        <f t="shared" si="95"/>
        <v>805.6</v>
      </c>
    </row>
    <row r="518" spans="1:8" s="52" customFormat="1" ht="63" outlineLevel="2">
      <c r="A518" s="154" t="s">
        <v>1388</v>
      </c>
      <c r="B518" s="154" t="s">
        <v>1409</v>
      </c>
      <c r="C518" s="155" t="s">
        <v>1410</v>
      </c>
      <c r="D518" s="154" t="s">
        <v>24</v>
      </c>
      <c r="E518" s="150">
        <v>6</v>
      </c>
      <c r="F518" s="156">
        <v>2177.52</v>
      </c>
      <c r="G518" s="157">
        <f t="shared" si="94"/>
        <v>2745.19</v>
      </c>
      <c r="H518" s="156">
        <f t="shared" si="95"/>
        <v>16471.14</v>
      </c>
    </row>
    <row r="519" spans="1:8" s="52" customFormat="1" ht="31.5" outlineLevel="2">
      <c r="A519" s="154" t="s">
        <v>1389</v>
      </c>
      <c r="B519" s="154" t="s">
        <v>1411</v>
      </c>
      <c r="C519" s="155" t="s">
        <v>1412</v>
      </c>
      <c r="D519" s="154" t="s">
        <v>24</v>
      </c>
      <c r="E519" s="150">
        <v>6</v>
      </c>
      <c r="F519" s="156">
        <v>187.55</v>
      </c>
      <c r="G519" s="157">
        <f t="shared" ref="G519" si="96">TRUNC(F519*(1+$E$2),2)</f>
        <v>236.44</v>
      </c>
      <c r="H519" s="156">
        <f t="shared" ref="H519" si="97">TRUNC((G519*E519),2)</f>
        <v>1418.64</v>
      </c>
    </row>
    <row r="520" spans="1:8" s="52" customFormat="1" ht="31.5" outlineLevel="2">
      <c r="A520" s="154" t="s">
        <v>1390</v>
      </c>
      <c r="B520" s="154" t="s">
        <v>1413</v>
      </c>
      <c r="C520" s="155" t="s">
        <v>1414</v>
      </c>
      <c r="D520" s="154" t="s">
        <v>24</v>
      </c>
      <c r="E520" s="150">
        <v>2</v>
      </c>
      <c r="F520" s="156">
        <v>414.47</v>
      </c>
      <c r="G520" s="157">
        <f t="shared" si="94"/>
        <v>522.52</v>
      </c>
      <c r="H520" s="156">
        <f t="shared" si="95"/>
        <v>1045.04</v>
      </c>
    </row>
    <row r="521" spans="1:8" s="37" customFormat="1" outlineLevel="1">
      <c r="A521" s="154"/>
      <c r="B521" s="160"/>
      <c r="C521" s="161" t="s">
        <v>9</v>
      </c>
      <c r="D521" s="160"/>
      <c r="E521" s="162"/>
      <c r="F521" s="163"/>
      <c r="G521" s="164"/>
      <c r="H521" s="165">
        <f>SUM(H509:H520)</f>
        <v>55008.39</v>
      </c>
    </row>
    <row r="522" spans="1:8" s="37" customFormat="1" outlineLevel="1">
      <c r="A522" s="166" t="s">
        <v>95</v>
      </c>
      <c r="B522" s="148"/>
      <c r="C522" s="149" t="s">
        <v>1428</v>
      </c>
      <c r="D522" s="148"/>
      <c r="E522" s="150"/>
      <c r="F522" s="151"/>
      <c r="G522" s="157"/>
      <c r="H522" s="181"/>
    </row>
    <row r="523" spans="1:8" s="52" customFormat="1" ht="47.25" outlineLevel="2">
      <c r="A523" s="154" t="s">
        <v>1415</v>
      </c>
      <c r="B523" s="154" t="s">
        <v>1419</v>
      </c>
      <c r="C523" s="155" t="s">
        <v>1420</v>
      </c>
      <c r="D523" s="154" t="s">
        <v>24</v>
      </c>
      <c r="E523" s="150">
        <v>3</v>
      </c>
      <c r="F523" s="156">
        <v>66.42</v>
      </c>
      <c r="G523" s="157">
        <f t="shared" ref="G523:G526" si="98">TRUNC(F523*(1+$E$2),2)</f>
        <v>83.73</v>
      </c>
      <c r="H523" s="156">
        <f t="shared" ref="H523:H526" si="99">TRUNC((G523*E523),2)</f>
        <v>251.19</v>
      </c>
    </row>
    <row r="524" spans="1:8" s="52" customFormat="1" ht="31.5" outlineLevel="2">
      <c r="A524" s="154" t="s">
        <v>1416</v>
      </c>
      <c r="B524" s="154" t="s">
        <v>1421</v>
      </c>
      <c r="C524" s="155" t="s">
        <v>1422</v>
      </c>
      <c r="D524" s="154" t="s">
        <v>24</v>
      </c>
      <c r="E524" s="150">
        <v>24</v>
      </c>
      <c r="F524" s="156">
        <v>30.97</v>
      </c>
      <c r="G524" s="157">
        <f t="shared" si="98"/>
        <v>39.04</v>
      </c>
      <c r="H524" s="156">
        <f t="shared" si="99"/>
        <v>936.96</v>
      </c>
    </row>
    <row r="525" spans="1:8" s="52" customFormat="1" ht="47.25" outlineLevel="2">
      <c r="A525" s="154" t="s">
        <v>1417</v>
      </c>
      <c r="B525" s="154" t="s">
        <v>1423</v>
      </c>
      <c r="C525" s="155" t="s">
        <v>1424</v>
      </c>
      <c r="D525" s="154" t="s">
        <v>24</v>
      </c>
      <c r="E525" s="150">
        <v>2</v>
      </c>
      <c r="F525" s="156">
        <v>30.23</v>
      </c>
      <c r="G525" s="157">
        <f t="shared" si="98"/>
        <v>38.11</v>
      </c>
      <c r="H525" s="156">
        <f t="shared" si="99"/>
        <v>76.22</v>
      </c>
    </row>
    <row r="526" spans="1:8" s="52" customFormat="1" ht="47.25" outlineLevel="2">
      <c r="A526" s="154" t="s">
        <v>1418</v>
      </c>
      <c r="B526" s="154" t="s">
        <v>1425</v>
      </c>
      <c r="C526" s="155" t="s">
        <v>1426</v>
      </c>
      <c r="D526" s="154" t="s">
        <v>24</v>
      </c>
      <c r="E526" s="150">
        <v>45</v>
      </c>
      <c r="F526" s="156">
        <v>34.770000000000003</v>
      </c>
      <c r="G526" s="157">
        <f t="shared" si="98"/>
        <v>43.83</v>
      </c>
      <c r="H526" s="156">
        <f t="shared" si="99"/>
        <v>1972.35</v>
      </c>
    </row>
    <row r="527" spans="1:8" s="37" customFormat="1" outlineLevel="1">
      <c r="A527" s="160"/>
      <c r="B527" s="160"/>
      <c r="C527" s="161" t="s">
        <v>9</v>
      </c>
      <c r="D527" s="160"/>
      <c r="E527" s="162"/>
      <c r="F527" s="163"/>
      <c r="G527" s="180"/>
      <c r="H527" s="165">
        <f>SUM(H523:H526)</f>
        <v>3236.7200000000003</v>
      </c>
    </row>
    <row r="528" spans="1:8" s="37" customFormat="1" outlineLevel="1">
      <c r="A528" s="154"/>
      <c r="B528" s="160"/>
      <c r="C528" s="161" t="s">
        <v>1429</v>
      </c>
      <c r="D528" s="160"/>
      <c r="E528" s="162"/>
      <c r="F528" s="163"/>
      <c r="G528" s="164"/>
      <c r="H528" s="165">
        <f>H507+H521+H527</f>
        <v>107790.38</v>
      </c>
    </row>
    <row r="529" spans="1:8">
      <c r="A529" s="145"/>
      <c r="B529" s="145"/>
      <c r="C529" s="185" t="s">
        <v>11</v>
      </c>
      <c r="D529" s="145"/>
      <c r="E529" s="186"/>
      <c r="F529" s="187"/>
      <c r="G529" s="188"/>
      <c r="H529" s="189">
        <f>H15+H37+H134+H249+H319+H402+H493+H528</f>
        <v>9325966.870000001</v>
      </c>
    </row>
    <row r="530" spans="1:8">
      <c r="A530" s="284" t="s">
        <v>5344</v>
      </c>
      <c r="B530" s="285"/>
      <c r="C530" s="285"/>
      <c r="D530" s="285"/>
      <c r="E530" s="285"/>
      <c r="F530" s="285"/>
      <c r="G530" s="285"/>
      <c r="H530" s="285"/>
    </row>
    <row r="533" spans="1:8">
      <c r="A533" s="190"/>
      <c r="B533" s="190"/>
      <c r="C533" s="191"/>
      <c r="D533" s="190"/>
      <c r="E533" s="192"/>
      <c r="F533" s="190"/>
      <c r="G533" s="193"/>
      <c r="H533" s="190"/>
    </row>
  </sheetData>
  <mergeCells count="12">
    <mergeCell ref="A530:H530"/>
    <mergeCell ref="A7:H7"/>
    <mergeCell ref="B1:H1"/>
    <mergeCell ref="A5:H5"/>
    <mergeCell ref="A4:H4"/>
    <mergeCell ref="A38:H38"/>
    <mergeCell ref="A16:H16"/>
    <mergeCell ref="A250:H250"/>
    <mergeCell ref="A320:H320"/>
    <mergeCell ref="A403:H403"/>
    <mergeCell ref="A135:H135"/>
    <mergeCell ref="A494:H494"/>
  </mergeCells>
  <pageMargins left="0.511811024" right="0.511811024" top="1" bottom="1.0729166666666667" header="0.31496062000000002" footer="0.31496062000000002"/>
  <pageSetup paperSize="9" scale="54" orientation="portrait" r:id="rId1"/>
  <headerFooter>
    <oddFooter>&amp;C&amp;9&amp;K00-016&amp;P / &amp;N&amp;R&amp;7&amp;K00-015PLANILHA ORÇAMENTÁRIA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showGridLines="0" view="pageLayout" topLeftCell="A7" zoomScaleNormal="100" zoomScaleSheetLayoutView="100" workbookViewId="0">
      <selection activeCell="F35" sqref="F35"/>
    </sheetView>
  </sheetViews>
  <sheetFormatPr defaultRowHeight="12.75"/>
  <cols>
    <col min="1" max="1" width="36.140625" style="53" customWidth="1"/>
    <col min="2" max="2" width="26.5703125" style="53" customWidth="1"/>
    <col min="3" max="3" width="15.28515625" style="53" customWidth="1"/>
    <col min="4" max="256" width="9.140625" style="53"/>
    <col min="257" max="257" width="36.140625" style="53" customWidth="1"/>
    <col min="258" max="258" width="26.5703125" style="53" customWidth="1"/>
    <col min="259" max="259" width="15.28515625" style="53" customWidth="1"/>
    <col min="260" max="512" width="9.140625" style="53"/>
    <col min="513" max="513" width="36.140625" style="53" customWidth="1"/>
    <col min="514" max="514" width="26.5703125" style="53" customWidth="1"/>
    <col min="515" max="515" width="15.28515625" style="53" customWidth="1"/>
    <col min="516" max="768" width="9.140625" style="53"/>
    <col min="769" max="769" width="36.140625" style="53" customWidth="1"/>
    <col min="770" max="770" width="26.5703125" style="53" customWidth="1"/>
    <col min="771" max="771" width="15.28515625" style="53" customWidth="1"/>
    <col min="772" max="1024" width="9.140625" style="53"/>
    <col min="1025" max="1025" width="36.140625" style="53" customWidth="1"/>
    <col min="1026" max="1026" width="26.5703125" style="53" customWidth="1"/>
    <col min="1027" max="1027" width="15.28515625" style="53" customWidth="1"/>
    <col min="1028" max="1280" width="9.140625" style="53"/>
    <col min="1281" max="1281" width="36.140625" style="53" customWidth="1"/>
    <col min="1282" max="1282" width="26.5703125" style="53" customWidth="1"/>
    <col min="1283" max="1283" width="15.28515625" style="53" customWidth="1"/>
    <col min="1284" max="1536" width="9.140625" style="53"/>
    <col min="1537" max="1537" width="36.140625" style="53" customWidth="1"/>
    <col min="1538" max="1538" width="26.5703125" style="53" customWidth="1"/>
    <col min="1539" max="1539" width="15.28515625" style="53" customWidth="1"/>
    <col min="1540" max="1792" width="9.140625" style="53"/>
    <col min="1793" max="1793" width="36.140625" style="53" customWidth="1"/>
    <col min="1794" max="1794" width="26.5703125" style="53" customWidth="1"/>
    <col min="1795" max="1795" width="15.28515625" style="53" customWidth="1"/>
    <col min="1796" max="2048" width="9.140625" style="53"/>
    <col min="2049" max="2049" width="36.140625" style="53" customWidth="1"/>
    <col min="2050" max="2050" width="26.5703125" style="53" customWidth="1"/>
    <col min="2051" max="2051" width="15.28515625" style="53" customWidth="1"/>
    <col min="2052" max="2304" width="9.140625" style="53"/>
    <col min="2305" max="2305" width="36.140625" style="53" customWidth="1"/>
    <col min="2306" max="2306" width="26.5703125" style="53" customWidth="1"/>
    <col min="2307" max="2307" width="15.28515625" style="53" customWidth="1"/>
    <col min="2308" max="2560" width="9.140625" style="53"/>
    <col min="2561" max="2561" width="36.140625" style="53" customWidth="1"/>
    <col min="2562" max="2562" width="26.5703125" style="53" customWidth="1"/>
    <col min="2563" max="2563" width="15.28515625" style="53" customWidth="1"/>
    <col min="2564" max="2816" width="9.140625" style="53"/>
    <col min="2817" max="2817" width="36.140625" style="53" customWidth="1"/>
    <col min="2818" max="2818" width="26.5703125" style="53" customWidth="1"/>
    <col min="2819" max="2819" width="15.28515625" style="53" customWidth="1"/>
    <col min="2820" max="3072" width="9.140625" style="53"/>
    <col min="3073" max="3073" width="36.140625" style="53" customWidth="1"/>
    <col min="3074" max="3074" width="26.5703125" style="53" customWidth="1"/>
    <col min="3075" max="3075" width="15.28515625" style="53" customWidth="1"/>
    <col min="3076" max="3328" width="9.140625" style="53"/>
    <col min="3329" max="3329" width="36.140625" style="53" customWidth="1"/>
    <col min="3330" max="3330" width="26.5703125" style="53" customWidth="1"/>
    <col min="3331" max="3331" width="15.28515625" style="53" customWidth="1"/>
    <col min="3332" max="3584" width="9.140625" style="53"/>
    <col min="3585" max="3585" width="36.140625" style="53" customWidth="1"/>
    <col min="3586" max="3586" width="26.5703125" style="53" customWidth="1"/>
    <col min="3587" max="3587" width="15.28515625" style="53" customWidth="1"/>
    <col min="3588" max="3840" width="9.140625" style="53"/>
    <col min="3841" max="3841" width="36.140625" style="53" customWidth="1"/>
    <col min="3842" max="3842" width="26.5703125" style="53" customWidth="1"/>
    <col min="3843" max="3843" width="15.28515625" style="53" customWidth="1"/>
    <col min="3844" max="4096" width="9.140625" style="53"/>
    <col min="4097" max="4097" width="36.140625" style="53" customWidth="1"/>
    <col min="4098" max="4098" width="26.5703125" style="53" customWidth="1"/>
    <col min="4099" max="4099" width="15.28515625" style="53" customWidth="1"/>
    <col min="4100" max="4352" width="9.140625" style="53"/>
    <col min="4353" max="4353" width="36.140625" style="53" customWidth="1"/>
    <col min="4354" max="4354" width="26.5703125" style="53" customWidth="1"/>
    <col min="4355" max="4355" width="15.28515625" style="53" customWidth="1"/>
    <col min="4356" max="4608" width="9.140625" style="53"/>
    <col min="4609" max="4609" width="36.140625" style="53" customWidth="1"/>
    <col min="4610" max="4610" width="26.5703125" style="53" customWidth="1"/>
    <col min="4611" max="4611" width="15.28515625" style="53" customWidth="1"/>
    <col min="4612" max="4864" width="9.140625" style="53"/>
    <col min="4865" max="4865" width="36.140625" style="53" customWidth="1"/>
    <col min="4866" max="4866" width="26.5703125" style="53" customWidth="1"/>
    <col min="4867" max="4867" width="15.28515625" style="53" customWidth="1"/>
    <col min="4868" max="5120" width="9.140625" style="53"/>
    <col min="5121" max="5121" width="36.140625" style="53" customWidth="1"/>
    <col min="5122" max="5122" width="26.5703125" style="53" customWidth="1"/>
    <col min="5123" max="5123" width="15.28515625" style="53" customWidth="1"/>
    <col min="5124" max="5376" width="9.140625" style="53"/>
    <col min="5377" max="5377" width="36.140625" style="53" customWidth="1"/>
    <col min="5378" max="5378" width="26.5703125" style="53" customWidth="1"/>
    <col min="5379" max="5379" width="15.28515625" style="53" customWidth="1"/>
    <col min="5380" max="5632" width="9.140625" style="53"/>
    <col min="5633" max="5633" width="36.140625" style="53" customWidth="1"/>
    <col min="5634" max="5634" width="26.5703125" style="53" customWidth="1"/>
    <col min="5635" max="5635" width="15.28515625" style="53" customWidth="1"/>
    <col min="5636" max="5888" width="9.140625" style="53"/>
    <col min="5889" max="5889" width="36.140625" style="53" customWidth="1"/>
    <col min="5890" max="5890" width="26.5703125" style="53" customWidth="1"/>
    <col min="5891" max="5891" width="15.28515625" style="53" customWidth="1"/>
    <col min="5892" max="6144" width="9.140625" style="53"/>
    <col min="6145" max="6145" width="36.140625" style="53" customWidth="1"/>
    <col min="6146" max="6146" width="26.5703125" style="53" customWidth="1"/>
    <col min="6147" max="6147" width="15.28515625" style="53" customWidth="1"/>
    <col min="6148" max="6400" width="9.140625" style="53"/>
    <col min="6401" max="6401" width="36.140625" style="53" customWidth="1"/>
    <col min="6402" max="6402" width="26.5703125" style="53" customWidth="1"/>
    <col min="6403" max="6403" width="15.28515625" style="53" customWidth="1"/>
    <col min="6404" max="6656" width="9.140625" style="53"/>
    <col min="6657" max="6657" width="36.140625" style="53" customWidth="1"/>
    <col min="6658" max="6658" width="26.5703125" style="53" customWidth="1"/>
    <col min="6659" max="6659" width="15.28515625" style="53" customWidth="1"/>
    <col min="6660" max="6912" width="9.140625" style="53"/>
    <col min="6913" max="6913" width="36.140625" style="53" customWidth="1"/>
    <col min="6914" max="6914" width="26.5703125" style="53" customWidth="1"/>
    <col min="6915" max="6915" width="15.28515625" style="53" customWidth="1"/>
    <col min="6916" max="7168" width="9.140625" style="53"/>
    <col min="7169" max="7169" width="36.140625" style="53" customWidth="1"/>
    <col min="7170" max="7170" width="26.5703125" style="53" customWidth="1"/>
    <col min="7171" max="7171" width="15.28515625" style="53" customWidth="1"/>
    <col min="7172" max="7424" width="9.140625" style="53"/>
    <col min="7425" max="7425" width="36.140625" style="53" customWidth="1"/>
    <col min="7426" max="7426" width="26.5703125" style="53" customWidth="1"/>
    <col min="7427" max="7427" width="15.28515625" style="53" customWidth="1"/>
    <col min="7428" max="7680" width="9.140625" style="53"/>
    <col min="7681" max="7681" width="36.140625" style="53" customWidth="1"/>
    <col min="7682" max="7682" width="26.5703125" style="53" customWidth="1"/>
    <col min="7683" max="7683" width="15.28515625" style="53" customWidth="1"/>
    <col min="7684" max="7936" width="9.140625" style="53"/>
    <col min="7937" max="7937" width="36.140625" style="53" customWidth="1"/>
    <col min="7938" max="7938" width="26.5703125" style="53" customWidth="1"/>
    <col min="7939" max="7939" width="15.28515625" style="53" customWidth="1"/>
    <col min="7940" max="8192" width="9.140625" style="53"/>
    <col min="8193" max="8193" width="36.140625" style="53" customWidth="1"/>
    <col min="8194" max="8194" width="26.5703125" style="53" customWidth="1"/>
    <col min="8195" max="8195" width="15.28515625" style="53" customWidth="1"/>
    <col min="8196" max="8448" width="9.140625" style="53"/>
    <col min="8449" max="8449" width="36.140625" style="53" customWidth="1"/>
    <col min="8450" max="8450" width="26.5703125" style="53" customWidth="1"/>
    <col min="8451" max="8451" width="15.28515625" style="53" customWidth="1"/>
    <col min="8452" max="8704" width="9.140625" style="53"/>
    <col min="8705" max="8705" width="36.140625" style="53" customWidth="1"/>
    <col min="8706" max="8706" width="26.5703125" style="53" customWidth="1"/>
    <col min="8707" max="8707" width="15.28515625" style="53" customWidth="1"/>
    <col min="8708" max="8960" width="9.140625" style="53"/>
    <col min="8961" max="8961" width="36.140625" style="53" customWidth="1"/>
    <col min="8962" max="8962" width="26.5703125" style="53" customWidth="1"/>
    <col min="8963" max="8963" width="15.28515625" style="53" customWidth="1"/>
    <col min="8964" max="9216" width="9.140625" style="53"/>
    <col min="9217" max="9217" width="36.140625" style="53" customWidth="1"/>
    <col min="9218" max="9218" width="26.5703125" style="53" customWidth="1"/>
    <col min="9219" max="9219" width="15.28515625" style="53" customWidth="1"/>
    <col min="9220" max="9472" width="9.140625" style="53"/>
    <col min="9473" max="9473" width="36.140625" style="53" customWidth="1"/>
    <col min="9474" max="9474" width="26.5703125" style="53" customWidth="1"/>
    <col min="9475" max="9475" width="15.28515625" style="53" customWidth="1"/>
    <col min="9476" max="9728" width="9.140625" style="53"/>
    <col min="9729" max="9729" width="36.140625" style="53" customWidth="1"/>
    <col min="9730" max="9730" width="26.5703125" style="53" customWidth="1"/>
    <col min="9731" max="9731" width="15.28515625" style="53" customWidth="1"/>
    <col min="9732" max="9984" width="9.140625" style="53"/>
    <col min="9985" max="9985" width="36.140625" style="53" customWidth="1"/>
    <col min="9986" max="9986" width="26.5703125" style="53" customWidth="1"/>
    <col min="9987" max="9987" width="15.28515625" style="53" customWidth="1"/>
    <col min="9988" max="10240" width="9.140625" style="53"/>
    <col min="10241" max="10241" width="36.140625" style="53" customWidth="1"/>
    <col min="10242" max="10242" width="26.5703125" style="53" customWidth="1"/>
    <col min="10243" max="10243" width="15.28515625" style="53" customWidth="1"/>
    <col min="10244" max="10496" width="9.140625" style="53"/>
    <col min="10497" max="10497" width="36.140625" style="53" customWidth="1"/>
    <col min="10498" max="10498" width="26.5703125" style="53" customWidth="1"/>
    <col min="10499" max="10499" width="15.28515625" style="53" customWidth="1"/>
    <col min="10500" max="10752" width="9.140625" style="53"/>
    <col min="10753" max="10753" width="36.140625" style="53" customWidth="1"/>
    <col min="10754" max="10754" width="26.5703125" style="53" customWidth="1"/>
    <col min="10755" max="10755" width="15.28515625" style="53" customWidth="1"/>
    <col min="10756" max="11008" width="9.140625" style="53"/>
    <col min="11009" max="11009" width="36.140625" style="53" customWidth="1"/>
    <col min="11010" max="11010" width="26.5703125" style="53" customWidth="1"/>
    <col min="11011" max="11011" width="15.28515625" style="53" customWidth="1"/>
    <col min="11012" max="11264" width="9.140625" style="53"/>
    <col min="11265" max="11265" width="36.140625" style="53" customWidth="1"/>
    <col min="11266" max="11266" width="26.5703125" style="53" customWidth="1"/>
    <col min="11267" max="11267" width="15.28515625" style="53" customWidth="1"/>
    <col min="11268" max="11520" width="9.140625" style="53"/>
    <col min="11521" max="11521" width="36.140625" style="53" customWidth="1"/>
    <col min="11522" max="11522" width="26.5703125" style="53" customWidth="1"/>
    <col min="11523" max="11523" width="15.28515625" style="53" customWidth="1"/>
    <col min="11524" max="11776" width="9.140625" style="53"/>
    <col min="11777" max="11777" width="36.140625" style="53" customWidth="1"/>
    <col min="11778" max="11778" width="26.5703125" style="53" customWidth="1"/>
    <col min="11779" max="11779" width="15.28515625" style="53" customWidth="1"/>
    <col min="11780" max="12032" width="9.140625" style="53"/>
    <col min="12033" max="12033" width="36.140625" style="53" customWidth="1"/>
    <col min="12034" max="12034" width="26.5703125" style="53" customWidth="1"/>
    <col min="12035" max="12035" width="15.28515625" style="53" customWidth="1"/>
    <col min="12036" max="12288" width="9.140625" style="53"/>
    <col min="12289" max="12289" width="36.140625" style="53" customWidth="1"/>
    <col min="12290" max="12290" width="26.5703125" style="53" customWidth="1"/>
    <col min="12291" max="12291" width="15.28515625" style="53" customWidth="1"/>
    <col min="12292" max="12544" width="9.140625" style="53"/>
    <col min="12545" max="12545" width="36.140625" style="53" customWidth="1"/>
    <col min="12546" max="12546" width="26.5703125" style="53" customWidth="1"/>
    <col min="12547" max="12547" width="15.28515625" style="53" customWidth="1"/>
    <col min="12548" max="12800" width="9.140625" style="53"/>
    <col min="12801" max="12801" width="36.140625" style="53" customWidth="1"/>
    <col min="12802" max="12802" width="26.5703125" style="53" customWidth="1"/>
    <col min="12803" max="12803" width="15.28515625" style="53" customWidth="1"/>
    <col min="12804" max="13056" width="9.140625" style="53"/>
    <col min="13057" max="13057" width="36.140625" style="53" customWidth="1"/>
    <col min="13058" max="13058" width="26.5703125" style="53" customWidth="1"/>
    <col min="13059" max="13059" width="15.28515625" style="53" customWidth="1"/>
    <col min="13060" max="13312" width="9.140625" style="53"/>
    <col min="13313" max="13313" width="36.140625" style="53" customWidth="1"/>
    <col min="13314" max="13314" width="26.5703125" style="53" customWidth="1"/>
    <col min="13315" max="13315" width="15.28515625" style="53" customWidth="1"/>
    <col min="13316" max="13568" width="9.140625" style="53"/>
    <col min="13569" max="13569" width="36.140625" style="53" customWidth="1"/>
    <col min="13570" max="13570" width="26.5703125" style="53" customWidth="1"/>
    <col min="13571" max="13571" width="15.28515625" style="53" customWidth="1"/>
    <col min="13572" max="13824" width="9.140625" style="53"/>
    <col min="13825" max="13825" width="36.140625" style="53" customWidth="1"/>
    <col min="13826" max="13826" width="26.5703125" style="53" customWidth="1"/>
    <col min="13827" max="13827" width="15.28515625" style="53" customWidth="1"/>
    <col min="13828" max="14080" width="9.140625" style="53"/>
    <col min="14081" max="14081" width="36.140625" style="53" customWidth="1"/>
    <col min="14082" max="14082" width="26.5703125" style="53" customWidth="1"/>
    <col min="14083" max="14083" width="15.28515625" style="53" customWidth="1"/>
    <col min="14084" max="14336" width="9.140625" style="53"/>
    <col min="14337" max="14337" width="36.140625" style="53" customWidth="1"/>
    <col min="14338" max="14338" width="26.5703125" style="53" customWidth="1"/>
    <col min="14339" max="14339" width="15.28515625" style="53" customWidth="1"/>
    <col min="14340" max="14592" width="9.140625" style="53"/>
    <col min="14593" max="14593" width="36.140625" style="53" customWidth="1"/>
    <col min="14594" max="14594" width="26.5703125" style="53" customWidth="1"/>
    <col min="14595" max="14595" width="15.28515625" style="53" customWidth="1"/>
    <col min="14596" max="14848" width="9.140625" style="53"/>
    <col min="14849" max="14849" width="36.140625" style="53" customWidth="1"/>
    <col min="14850" max="14850" width="26.5703125" style="53" customWidth="1"/>
    <col min="14851" max="14851" width="15.28515625" style="53" customWidth="1"/>
    <col min="14852" max="15104" width="9.140625" style="53"/>
    <col min="15105" max="15105" width="36.140625" style="53" customWidth="1"/>
    <col min="15106" max="15106" width="26.5703125" style="53" customWidth="1"/>
    <col min="15107" max="15107" width="15.28515625" style="53" customWidth="1"/>
    <col min="15108" max="15360" width="9.140625" style="53"/>
    <col min="15361" max="15361" width="36.140625" style="53" customWidth="1"/>
    <col min="15362" max="15362" width="26.5703125" style="53" customWidth="1"/>
    <col min="15363" max="15363" width="15.28515625" style="53" customWidth="1"/>
    <col min="15364" max="15616" width="9.140625" style="53"/>
    <col min="15617" max="15617" width="36.140625" style="53" customWidth="1"/>
    <col min="15618" max="15618" width="26.5703125" style="53" customWidth="1"/>
    <col min="15619" max="15619" width="15.28515625" style="53" customWidth="1"/>
    <col min="15620" max="15872" width="9.140625" style="53"/>
    <col min="15873" max="15873" width="36.140625" style="53" customWidth="1"/>
    <col min="15874" max="15874" width="26.5703125" style="53" customWidth="1"/>
    <col min="15875" max="15875" width="15.28515625" style="53" customWidth="1"/>
    <col min="15876" max="16128" width="9.140625" style="53"/>
    <col min="16129" max="16129" width="36.140625" style="53" customWidth="1"/>
    <col min="16130" max="16130" width="26.5703125" style="53" customWidth="1"/>
    <col min="16131" max="16131" width="15.28515625" style="53" customWidth="1"/>
    <col min="16132" max="16384" width="9.140625" style="53"/>
  </cols>
  <sheetData>
    <row r="1" spans="1:3" ht="15.75" thickBot="1">
      <c r="A1" s="296" t="s">
        <v>34</v>
      </c>
      <c r="B1" s="297"/>
      <c r="C1" s="298"/>
    </row>
    <row r="2" spans="1:3" ht="15">
      <c r="A2" s="299" t="s">
        <v>35</v>
      </c>
      <c r="B2" s="300"/>
      <c r="C2" s="62" t="s">
        <v>36</v>
      </c>
    </row>
    <row r="3" spans="1:3">
      <c r="A3" s="63" t="s">
        <v>37</v>
      </c>
      <c r="B3" s="64"/>
      <c r="C3" s="65">
        <v>0.04</v>
      </c>
    </row>
    <row r="4" spans="1:3">
      <c r="A4" s="63" t="s">
        <v>38</v>
      </c>
      <c r="B4" s="64"/>
      <c r="C4" s="65">
        <v>3.5000000000000001E-3</v>
      </c>
    </row>
    <row r="5" spans="1:3">
      <c r="A5" s="63" t="s">
        <v>39</v>
      </c>
      <c r="B5" s="64"/>
      <c r="C5" s="65">
        <v>1.2699999999999999E-2</v>
      </c>
    </row>
    <row r="6" spans="1:3">
      <c r="A6" s="63" t="s">
        <v>40</v>
      </c>
      <c r="B6" s="301"/>
      <c r="C6" s="65">
        <v>8.0000000000000002E-3</v>
      </c>
    </row>
    <row r="7" spans="1:3">
      <c r="A7" s="66" t="s">
        <v>41</v>
      </c>
      <c r="B7" s="302"/>
      <c r="C7" s="67">
        <v>2E-3</v>
      </c>
    </row>
    <row r="8" spans="1:3" ht="15.75" thickBot="1">
      <c r="A8" s="68"/>
      <c r="B8" s="69" t="s">
        <v>42</v>
      </c>
      <c r="C8" s="70">
        <f>SUM(C3:C7)</f>
        <v>6.6200000000000009E-2</v>
      </c>
    </row>
    <row r="9" spans="1:3" ht="15.75" thickTop="1">
      <c r="A9" s="63"/>
      <c r="B9" s="71"/>
      <c r="C9" s="72"/>
    </row>
    <row r="10" spans="1:3" ht="15">
      <c r="A10" s="303" t="s">
        <v>43</v>
      </c>
      <c r="B10" s="304"/>
      <c r="C10" s="73" t="s">
        <v>36</v>
      </c>
    </row>
    <row r="11" spans="1:3">
      <c r="A11" s="74" t="s">
        <v>44</v>
      </c>
      <c r="B11" s="75"/>
      <c r="C11" s="76">
        <v>7.3999999999999996E-2</v>
      </c>
    </row>
    <row r="12" spans="1:3" ht="15.75" thickBot="1">
      <c r="A12" s="68"/>
      <c r="B12" s="69" t="s">
        <v>42</v>
      </c>
      <c r="C12" s="70">
        <f>SUM(C11)</f>
        <v>7.3999999999999996E-2</v>
      </c>
    </row>
    <row r="13" spans="1:3" ht="13.5" thickTop="1">
      <c r="A13" s="63"/>
      <c r="C13" s="77"/>
    </row>
    <row r="14" spans="1:3" ht="15">
      <c r="A14" s="303" t="s">
        <v>45</v>
      </c>
      <c r="B14" s="304"/>
      <c r="C14" s="78">
        <v>0.14130000000000001</v>
      </c>
    </row>
    <row r="15" spans="1:3" ht="15">
      <c r="A15" s="303" t="s">
        <v>46</v>
      </c>
      <c r="B15" s="304"/>
      <c r="C15" s="73" t="s">
        <v>36</v>
      </c>
    </row>
    <row r="16" spans="1:3">
      <c r="A16" s="79" t="s">
        <v>47</v>
      </c>
      <c r="C16" s="65">
        <v>6.4999999999999997E-3</v>
      </c>
    </row>
    <row r="17" spans="1:3">
      <c r="A17" s="79" t="s">
        <v>48</v>
      </c>
      <c r="C17" s="65">
        <v>0.03</v>
      </c>
    </row>
    <row r="18" spans="1:3">
      <c r="A18" s="80" t="s">
        <v>49</v>
      </c>
      <c r="B18" s="81"/>
      <c r="C18" s="82">
        <v>0.01</v>
      </c>
    </row>
    <row r="19" spans="1:3">
      <c r="A19" s="63" t="s">
        <v>50</v>
      </c>
      <c r="C19" s="65">
        <v>4.4999999999999998E-2</v>
      </c>
    </row>
    <row r="20" spans="1:3" ht="15.75" thickBot="1">
      <c r="A20" s="83"/>
      <c r="B20" s="84" t="s">
        <v>42</v>
      </c>
      <c r="C20" s="85">
        <f>SUM(C16:C19)</f>
        <v>9.1499999999999998E-2</v>
      </c>
    </row>
    <row r="21" spans="1:3" ht="13.5" thickTop="1">
      <c r="A21" s="63"/>
      <c r="C21" s="77"/>
    </row>
    <row r="22" spans="1:3" ht="15.75">
      <c r="A22" s="86" t="s">
        <v>51</v>
      </c>
      <c r="B22" s="87"/>
      <c r="C22" s="88">
        <f>ROUND((((1+C3+C6+C5+C7)*(1+C4)*(1+C11)/((1-C20)))-1),4)</f>
        <v>0.26069999999999999</v>
      </c>
    </row>
    <row r="23" spans="1:3">
      <c r="A23" s="63"/>
      <c r="C23" s="65"/>
    </row>
    <row r="24" spans="1:3">
      <c r="A24" s="63"/>
      <c r="C24" s="65"/>
    </row>
    <row r="25" spans="1:3" ht="13.5" thickBot="1">
      <c r="A25" s="83"/>
      <c r="B25" s="89"/>
      <c r="C25" s="90"/>
    </row>
    <row r="26" spans="1:3" ht="13.5" thickTop="1">
      <c r="A26" s="63"/>
      <c r="C26" s="77"/>
    </row>
    <row r="27" spans="1:3">
      <c r="A27" s="63"/>
      <c r="C27" s="77"/>
    </row>
    <row r="28" spans="1:3">
      <c r="A28" s="289" t="s">
        <v>52</v>
      </c>
      <c r="B28" s="290"/>
      <c r="C28" s="291"/>
    </row>
    <row r="29" spans="1:3">
      <c r="A29" s="91" t="s">
        <v>53</v>
      </c>
      <c r="B29" s="92" t="s">
        <v>54</v>
      </c>
      <c r="C29" s="93"/>
    </row>
    <row r="30" spans="1:3">
      <c r="A30" s="91" t="s">
        <v>55</v>
      </c>
      <c r="B30" s="92" t="s">
        <v>56</v>
      </c>
      <c r="C30" s="93"/>
    </row>
    <row r="31" spans="1:3" ht="21.75" customHeight="1">
      <c r="A31" s="91" t="s">
        <v>57</v>
      </c>
      <c r="B31" s="292" t="s">
        <v>58</v>
      </c>
      <c r="C31" s="293"/>
    </row>
    <row r="32" spans="1:3" ht="23.25" customHeight="1">
      <c r="A32" s="94"/>
      <c r="B32" s="294" t="s">
        <v>59</v>
      </c>
      <c r="C32" s="295"/>
    </row>
    <row r="33" spans="1:3">
      <c r="A33" s="95"/>
      <c r="C33" s="96"/>
    </row>
    <row r="34" spans="1:3" ht="12.75" customHeight="1">
      <c r="A34" s="97" t="s">
        <v>60</v>
      </c>
      <c r="B34" s="98" t="s">
        <v>61</v>
      </c>
      <c r="C34" s="99"/>
    </row>
    <row r="35" spans="1:3" ht="15.75" thickBot="1">
      <c r="A35" s="100" t="s">
        <v>343</v>
      </c>
      <c r="B35" s="101" t="s">
        <v>62</v>
      </c>
      <c r="C35" s="102"/>
    </row>
    <row r="36" spans="1:3" ht="15">
      <c r="A36" s="103"/>
      <c r="B36" s="104"/>
      <c r="C36" s="105"/>
    </row>
  </sheetData>
  <mergeCells count="9">
    <mergeCell ref="A28:C28"/>
    <mergeCell ref="B31:C31"/>
    <mergeCell ref="B32:C32"/>
    <mergeCell ref="A1:C1"/>
    <mergeCell ref="A2:B2"/>
    <mergeCell ref="B6:B7"/>
    <mergeCell ref="A10:B10"/>
    <mergeCell ref="A14:B14"/>
    <mergeCell ref="A15:B15"/>
  </mergeCells>
  <printOptions horizontalCentered="1" verticalCentered="1"/>
  <pageMargins left="0.39370078740157483" right="0.39370078740157483" top="1.0625" bottom="0.78740157480314965" header="0.31496062992125984" footer="0.31496062992125984"/>
  <pageSetup scale="120" orientation="portrait" r:id="rId1"/>
  <headerFooter>
    <oddFooter>&amp;C&amp;8&amp;N&amp;R&amp;8COMPOSIÇÃO DE PARCELA DE BDI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3"/>
  <sheetViews>
    <sheetView zoomScaleNormal="100" workbookViewId="0">
      <selection activeCell="A16" sqref="A16:D16"/>
    </sheetView>
  </sheetViews>
  <sheetFormatPr defaultRowHeight="12.75"/>
  <cols>
    <col min="1" max="1" width="12" style="53" customWidth="1"/>
    <col min="2" max="2" width="28.85546875" style="53" customWidth="1"/>
    <col min="3" max="3" width="22.5703125" style="53" customWidth="1"/>
    <col min="4" max="4" width="15.28515625" style="53" customWidth="1"/>
    <col min="5" max="257" width="9.140625" style="53"/>
    <col min="258" max="258" width="36.140625" style="53" customWidth="1"/>
    <col min="259" max="259" width="26.5703125" style="53" customWidth="1"/>
    <col min="260" max="260" width="15.28515625" style="53" customWidth="1"/>
    <col min="261" max="513" width="9.140625" style="53"/>
    <col min="514" max="514" width="36.140625" style="53" customWidth="1"/>
    <col min="515" max="515" width="26.5703125" style="53" customWidth="1"/>
    <col min="516" max="516" width="15.28515625" style="53" customWidth="1"/>
    <col min="517" max="769" width="9.140625" style="53"/>
    <col min="770" max="770" width="36.140625" style="53" customWidth="1"/>
    <col min="771" max="771" width="26.5703125" style="53" customWidth="1"/>
    <col min="772" max="772" width="15.28515625" style="53" customWidth="1"/>
    <col min="773" max="1025" width="9.140625" style="53"/>
    <col min="1026" max="1026" width="36.140625" style="53" customWidth="1"/>
    <col min="1027" max="1027" width="26.5703125" style="53" customWidth="1"/>
    <col min="1028" max="1028" width="15.28515625" style="53" customWidth="1"/>
    <col min="1029" max="1281" width="9.140625" style="53"/>
    <col min="1282" max="1282" width="36.140625" style="53" customWidth="1"/>
    <col min="1283" max="1283" width="26.5703125" style="53" customWidth="1"/>
    <col min="1284" max="1284" width="15.28515625" style="53" customWidth="1"/>
    <col min="1285" max="1537" width="9.140625" style="53"/>
    <col min="1538" max="1538" width="36.140625" style="53" customWidth="1"/>
    <col min="1539" max="1539" width="26.5703125" style="53" customWidth="1"/>
    <col min="1540" max="1540" width="15.28515625" style="53" customWidth="1"/>
    <col min="1541" max="1793" width="9.140625" style="53"/>
    <col min="1794" max="1794" width="36.140625" style="53" customWidth="1"/>
    <col min="1795" max="1795" width="26.5703125" style="53" customWidth="1"/>
    <col min="1796" max="1796" width="15.28515625" style="53" customWidth="1"/>
    <col min="1797" max="2049" width="9.140625" style="53"/>
    <col min="2050" max="2050" width="36.140625" style="53" customWidth="1"/>
    <col min="2051" max="2051" width="26.5703125" style="53" customWidth="1"/>
    <col min="2052" max="2052" width="15.28515625" style="53" customWidth="1"/>
    <col min="2053" max="2305" width="9.140625" style="53"/>
    <col min="2306" max="2306" width="36.140625" style="53" customWidth="1"/>
    <col min="2307" max="2307" width="26.5703125" style="53" customWidth="1"/>
    <col min="2308" max="2308" width="15.28515625" style="53" customWidth="1"/>
    <col min="2309" max="2561" width="9.140625" style="53"/>
    <col min="2562" max="2562" width="36.140625" style="53" customWidth="1"/>
    <col min="2563" max="2563" width="26.5703125" style="53" customWidth="1"/>
    <col min="2564" max="2564" width="15.28515625" style="53" customWidth="1"/>
    <col min="2565" max="2817" width="9.140625" style="53"/>
    <col min="2818" max="2818" width="36.140625" style="53" customWidth="1"/>
    <col min="2819" max="2819" width="26.5703125" style="53" customWidth="1"/>
    <col min="2820" max="2820" width="15.28515625" style="53" customWidth="1"/>
    <col min="2821" max="3073" width="9.140625" style="53"/>
    <col min="3074" max="3074" width="36.140625" style="53" customWidth="1"/>
    <col min="3075" max="3075" width="26.5703125" style="53" customWidth="1"/>
    <col min="3076" max="3076" width="15.28515625" style="53" customWidth="1"/>
    <col min="3077" max="3329" width="9.140625" style="53"/>
    <col min="3330" max="3330" width="36.140625" style="53" customWidth="1"/>
    <col min="3331" max="3331" width="26.5703125" style="53" customWidth="1"/>
    <col min="3332" max="3332" width="15.28515625" style="53" customWidth="1"/>
    <col min="3333" max="3585" width="9.140625" style="53"/>
    <col min="3586" max="3586" width="36.140625" style="53" customWidth="1"/>
    <col min="3587" max="3587" width="26.5703125" style="53" customWidth="1"/>
    <col min="3588" max="3588" width="15.28515625" style="53" customWidth="1"/>
    <col min="3589" max="3841" width="9.140625" style="53"/>
    <col min="3842" max="3842" width="36.140625" style="53" customWidth="1"/>
    <col min="3843" max="3843" width="26.5703125" style="53" customWidth="1"/>
    <col min="3844" max="3844" width="15.28515625" style="53" customWidth="1"/>
    <col min="3845" max="4097" width="9.140625" style="53"/>
    <col min="4098" max="4098" width="36.140625" style="53" customWidth="1"/>
    <col min="4099" max="4099" width="26.5703125" style="53" customWidth="1"/>
    <col min="4100" max="4100" width="15.28515625" style="53" customWidth="1"/>
    <col min="4101" max="4353" width="9.140625" style="53"/>
    <col min="4354" max="4354" width="36.140625" style="53" customWidth="1"/>
    <col min="4355" max="4355" width="26.5703125" style="53" customWidth="1"/>
    <col min="4356" max="4356" width="15.28515625" style="53" customWidth="1"/>
    <col min="4357" max="4609" width="9.140625" style="53"/>
    <col min="4610" max="4610" width="36.140625" style="53" customWidth="1"/>
    <col min="4611" max="4611" width="26.5703125" style="53" customWidth="1"/>
    <col min="4612" max="4612" width="15.28515625" style="53" customWidth="1"/>
    <col min="4613" max="4865" width="9.140625" style="53"/>
    <col min="4866" max="4866" width="36.140625" style="53" customWidth="1"/>
    <col min="4867" max="4867" width="26.5703125" style="53" customWidth="1"/>
    <col min="4868" max="4868" width="15.28515625" style="53" customWidth="1"/>
    <col min="4869" max="5121" width="9.140625" style="53"/>
    <col min="5122" max="5122" width="36.140625" style="53" customWidth="1"/>
    <col min="5123" max="5123" width="26.5703125" style="53" customWidth="1"/>
    <col min="5124" max="5124" width="15.28515625" style="53" customWidth="1"/>
    <col min="5125" max="5377" width="9.140625" style="53"/>
    <col min="5378" max="5378" width="36.140625" style="53" customWidth="1"/>
    <col min="5379" max="5379" width="26.5703125" style="53" customWidth="1"/>
    <col min="5380" max="5380" width="15.28515625" style="53" customWidth="1"/>
    <col min="5381" max="5633" width="9.140625" style="53"/>
    <col min="5634" max="5634" width="36.140625" style="53" customWidth="1"/>
    <col min="5635" max="5635" width="26.5703125" style="53" customWidth="1"/>
    <col min="5636" max="5636" width="15.28515625" style="53" customWidth="1"/>
    <col min="5637" max="5889" width="9.140625" style="53"/>
    <col min="5890" max="5890" width="36.140625" style="53" customWidth="1"/>
    <col min="5891" max="5891" width="26.5703125" style="53" customWidth="1"/>
    <col min="5892" max="5892" width="15.28515625" style="53" customWidth="1"/>
    <col min="5893" max="6145" width="9.140625" style="53"/>
    <col min="6146" max="6146" width="36.140625" style="53" customWidth="1"/>
    <col min="6147" max="6147" width="26.5703125" style="53" customWidth="1"/>
    <col min="6148" max="6148" width="15.28515625" style="53" customWidth="1"/>
    <col min="6149" max="6401" width="9.140625" style="53"/>
    <col min="6402" max="6402" width="36.140625" style="53" customWidth="1"/>
    <col min="6403" max="6403" width="26.5703125" style="53" customWidth="1"/>
    <col min="6404" max="6404" width="15.28515625" style="53" customWidth="1"/>
    <col min="6405" max="6657" width="9.140625" style="53"/>
    <col min="6658" max="6658" width="36.140625" style="53" customWidth="1"/>
    <col min="6659" max="6659" width="26.5703125" style="53" customWidth="1"/>
    <col min="6660" max="6660" width="15.28515625" style="53" customWidth="1"/>
    <col min="6661" max="6913" width="9.140625" style="53"/>
    <col min="6914" max="6914" width="36.140625" style="53" customWidth="1"/>
    <col min="6915" max="6915" width="26.5703125" style="53" customWidth="1"/>
    <col min="6916" max="6916" width="15.28515625" style="53" customWidth="1"/>
    <col min="6917" max="7169" width="9.140625" style="53"/>
    <col min="7170" max="7170" width="36.140625" style="53" customWidth="1"/>
    <col min="7171" max="7171" width="26.5703125" style="53" customWidth="1"/>
    <col min="7172" max="7172" width="15.28515625" style="53" customWidth="1"/>
    <col min="7173" max="7425" width="9.140625" style="53"/>
    <col min="7426" max="7426" width="36.140625" style="53" customWidth="1"/>
    <col min="7427" max="7427" width="26.5703125" style="53" customWidth="1"/>
    <col min="7428" max="7428" width="15.28515625" style="53" customWidth="1"/>
    <col min="7429" max="7681" width="9.140625" style="53"/>
    <col min="7682" max="7682" width="36.140625" style="53" customWidth="1"/>
    <col min="7683" max="7683" width="26.5703125" style="53" customWidth="1"/>
    <col min="7684" max="7684" width="15.28515625" style="53" customWidth="1"/>
    <col min="7685" max="7937" width="9.140625" style="53"/>
    <col min="7938" max="7938" width="36.140625" style="53" customWidth="1"/>
    <col min="7939" max="7939" width="26.5703125" style="53" customWidth="1"/>
    <col min="7940" max="7940" width="15.28515625" style="53" customWidth="1"/>
    <col min="7941" max="8193" width="9.140625" style="53"/>
    <col min="8194" max="8194" width="36.140625" style="53" customWidth="1"/>
    <col min="8195" max="8195" width="26.5703125" style="53" customWidth="1"/>
    <col min="8196" max="8196" width="15.28515625" style="53" customWidth="1"/>
    <col min="8197" max="8449" width="9.140625" style="53"/>
    <col min="8450" max="8450" width="36.140625" style="53" customWidth="1"/>
    <col min="8451" max="8451" width="26.5703125" style="53" customWidth="1"/>
    <col min="8452" max="8452" width="15.28515625" style="53" customWidth="1"/>
    <col min="8453" max="8705" width="9.140625" style="53"/>
    <col min="8706" max="8706" width="36.140625" style="53" customWidth="1"/>
    <col min="8707" max="8707" width="26.5703125" style="53" customWidth="1"/>
    <col min="8708" max="8708" width="15.28515625" style="53" customWidth="1"/>
    <col min="8709" max="8961" width="9.140625" style="53"/>
    <col min="8962" max="8962" width="36.140625" style="53" customWidth="1"/>
    <col min="8963" max="8963" width="26.5703125" style="53" customWidth="1"/>
    <col min="8964" max="8964" width="15.28515625" style="53" customWidth="1"/>
    <col min="8965" max="9217" width="9.140625" style="53"/>
    <col min="9218" max="9218" width="36.140625" style="53" customWidth="1"/>
    <col min="9219" max="9219" width="26.5703125" style="53" customWidth="1"/>
    <col min="9220" max="9220" width="15.28515625" style="53" customWidth="1"/>
    <col min="9221" max="9473" width="9.140625" style="53"/>
    <col min="9474" max="9474" width="36.140625" style="53" customWidth="1"/>
    <col min="9475" max="9475" width="26.5703125" style="53" customWidth="1"/>
    <col min="9476" max="9476" width="15.28515625" style="53" customWidth="1"/>
    <col min="9477" max="9729" width="9.140625" style="53"/>
    <col min="9730" max="9730" width="36.140625" style="53" customWidth="1"/>
    <col min="9731" max="9731" width="26.5703125" style="53" customWidth="1"/>
    <col min="9732" max="9732" width="15.28515625" style="53" customWidth="1"/>
    <col min="9733" max="9985" width="9.140625" style="53"/>
    <col min="9986" max="9986" width="36.140625" style="53" customWidth="1"/>
    <col min="9987" max="9987" width="26.5703125" style="53" customWidth="1"/>
    <col min="9988" max="9988" width="15.28515625" style="53" customWidth="1"/>
    <col min="9989" max="10241" width="9.140625" style="53"/>
    <col min="10242" max="10242" width="36.140625" style="53" customWidth="1"/>
    <col min="10243" max="10243" width="26.5703125" style="53" customWidth="1"/>
    <col min="10244" max="10244" width="15.28515625" style="53" customWidth="1"/>
    <col min="10245" max="10497" width="9.140625" style="53"/>
    <col min="10498" max="10498" width="36.140625" style="53" customWidth="1"/>
    <col min="10499" max="10499" width="26.5703125" style="53" customWidth="1"/>
    <col min="10500" max="10500" width="15.28515625" style="53" customWidth="1"/>
    <col min="10501" max="10753" width="9.140625" style="53"/>
    <col min="10754" max="10754" width="36.140625" style="53" customWidth="1"/>
    <col min="10755" max="10755" width="26.5703125" style="53" customWidth="1"/>
    <col min="10756" max="10756" width="15.28515625" style="53" customWidth="1"/>
    <col min="10757" max="11009" width="9.140625" style="53"/>
    <col min="11010" max="11010" width="36.140625" style="53" customWidth="1"/>
    <col min="11011" max="11011" width="26.5703125" style="53" customWidth="1"/>
    <col min="11012" max="11012" width="15.28515625" style="53" customWidth="1"/>
    <col min="11013" max="11265" width="9.140625" style="53"/>
    <col min="11266" max="11266" width="36.140625" style="53" customWidth="1"/>
    <col min="11267" max="11267" width="26.5703125" style="53" customWidth="1"/>
    <col min="11268" max="11268" width="15.28515625" style="53" customWidth="1"/>
    <col min="11269" max="11521" width="9.140625" style="53"/>
    <col min="11522" max="11522" width="36.140625" style="53" customWidth="1"/>
    <col min="11523" max="11523" width="26.5703125" style="53" customWidth="1"/>
    <col min="11524" max="11524" width="15.28515625" style="53" customWidth="1"/>
    <col min="11525" max="11777" width="9.140625" style="53"/>
    <col min="11778" max="11778" width="36.140625" style="53" customWidth="1"/>
    <col min="11779" max="11779" width="26.5703125" style="53" customWidth="1"/>
    <col min="11780" max="11780" width="15.28515625" style="53" customWidth="1"/>
    <col min="11781" max="12033" width="9.140625" style="53"/>
    <col min="12034" max="12034" width="36.140625" style="53" customWidth="1"/>
    <col min="12035" max="12035" width="26.5703125" style="53" customWidth="1"/>
    <col min="12036" max="12036" width="15.28515625" style="53" customWidth="1"/>
    <col min="12037" max="12289" width="9.140625" style="53"/>
    <col min="12290" max="12290" width="36.140625" style="53" customWidth="1"/>
    <col min="12291" max="12291" width="26.5703125" style="53" customWidth="1"/>
    <col min="12292" max="12292" width="15.28515625" style="53" customWidth="1"/>
    <col min="12293" max="12545" width="9.140625" style="53"/>
    <col min="12546" max="12546" width="36.140625" style="53" customWidth="1"/>
    <col min="12547" max="12547" width="26.5703125" style="53" customWidth="1"/>
    <col min="12548" max="12548" width="15.28515625" style="53" customWidth="1"/>
    <col min="12549" max="12801" width="9.140625" style="53"/>
    <col min="12802" max="12802" width="36.140625" style="53" customWidth="1"/>
    <col min="12803" max="12803" width="26.5703125" style="53" customWidth="1"/>
    <col min="12804" max="12804" width="15.28515625" style="53" customWidth="1"/>
    <col min="12805" max="13057" width="9.140625" style="53"/>
    <col min="13058" max="13058" width="36.140625" style="53" customWidth="1"/>
    <col min="13059" max="13059" width="26.5703125" style="53" customWidth="1"/>
    <col min="13060" max="13060" width="15.28515625" style="53" customWidth="1"/>
    <col min="13061" max="13313" width="9.140625" style="53"/>
    <col min="13314" max="13314" width="36.140625" style="53" customWidth="1"/>
    <col min="13315" max="13315" width="26.5703125" style="53" customWidth="1"/>
    <col min="13316" max="13316" width="15.28515625" style="53" customWidth="1"/>
    <col min="13317" max="13569" width="9.140625" style="53"/>
    <col min="13570" max="13570" width="36.140625" style="53" customWidth="1"/>
    <col min="13571" max="13571" width="26.5703125" style="53" customWidth="1"/>
    <col min="13572" max="13572" width="15.28515625" style="53" customWidth="1"/>
    <col min="13573" max="13825" width="9.140625" style="53"/>
    <col min="13826" max="13826" width="36.140625" style="53" customWidth="1"/>
    <col min="13827" max="13827" width="26.5703125" style="53" customWidth="1"/>
    <col min="13828" max="13828" width="15.28515625" style="53" customWidth="1"/>
    <col min="13829" max="14081" width="9.140625" style="53"/>
    <col min="14082" max="14082" width="36.140625" style="53" customWidth="1"/>
    <col min="14083" max="14083" width="26.5703125" style="53" customWidth="1"/>
    <col min="14084" max="14084" width="15.28515625" style="53" customWidth="1"/>
    <col min="14085" max="14337" width="9.140625" style="53"/>
    <col min="14338" max="14338" width="36.140625" style="53" customWidth="1"/>
    <col min="14339" max="14339" width="26.5703125" style="53" customWidth="1"/>
    <col min="14340" max="14340" width="15.28515625" style="53" customWidth="1"/>
    <col min="14341" max="14593" width="9.140625" style="53"/>
    <col min="14594" max="14594" width="36.140625" style="53" customWidth="1"/>
    <col min="14595" max="14595" width="26.5703125" style="53" customWidth="1"/>
    <col min="14596" max="14596" width="15.28515625" style="53" customWidth="1"/>
    <col min="14597" max="14849" width="9.140625" style="53"/>
    <col min="14850" max="14850" width="36.140625" style="53" customWidth="1"/>
    <col min="14851" max="14851" width="26.5703125" style="53" customWidth="1"/>
    <col min="14852" max="14852" width="15.28515625" style="53" customWidth="1"/>
    <col min="14853" max="15105" width="9.140625" style="53"/>
    <col min="15106" max="15106" width="36.140625" style="53" customWidth="1"/>
    <col min="15107" max="15107" width="26.5703125" style="53" customWidth="1"/>
    <col min="15108" max="15108" width="15.28515625" style="53" customWidth="1"/>
    <col min="15109" max="15361" width="9.140625" style="53"/>
    <col min="15362" max="15362" width="36.140625" style="53" customWidth="1"/>
    <col min="15363" max="15363" width="26.5703125" style="53" customWidth="1"/>
    <col min="15364" max="15364" width="15.28515625" style="53" customWidth="1"/>
    <col min="15365" max="15617" width="9.140625" style="53"/>
    <col min="15618" max="15618" width="36.140625" style="53" customWidth="1"/>
    <col min="15619" max="15619" width="26.5703125" style="53" customWidth="1"/>
    <col min="15620" max="15620" width="15.28515625" style="53" customWidth="1"/>
    <col min="15621" max="15873" width="9.140625" style="53"/>
    <col min="15874" max="15874" width="36.140625" style="53" customWidth="1"/>
    <col min="15875" max="15875" width="26.5703125" style="53" customWidth="1"/>
    <col min="15876" max="15876" width="15.28515625" style="53" customWidth="1"/>
    <col min="15877" max="16129" width="9.140625" style="53"/>
    <col min="16130" max="16130" width="36.140625" style="53" customWidth="1"/>
    <col min="16131" max="16131" width="26.5703125" style="53" customWidth="1"/>
    <col min="16132" max="16132" width="15.28515625" style="53" customWidth="1"/>
    <col min="16133" max="16384" width="9.140625" style="53"/>
  </cols>
  <sheetData>
    <row r="1" spans="1:4" ht="19.5" thickBot="1">
      <c r="A1" s="310" t="s">
        <v>108</v>
      </c>
      <c r="B1" s="311"/>
      <c r="C1" s="311"/>
      <c r="D1" s="312"/>
    </row>
    <row r="2" spans="1:4" ht="13.5" thickBot="1">
      <c r="A2" s="313" t="s">
        <v>109</v>
      </c>
      <c r="B2" s="314"/>
      <c r="C2" s="314"/>
      <c r="D2" s="315"/>
    </row>
    <row r="3" spans="1:4">
      <c r="A3" s="316" t="s">
        <v>4</v>
      </c>
      <c r="B3" s="318" t="s">
        <v>1</v>
      </c>
      <c r="C3" s="318" t="s">
        <v>110</v>
      </c>
      <c r="D3" s="320"/>
    </row>
    <row r="4" spans="1:4" ht="13.5" thickBot="1">
      <c r="A4" s="317"/>
      <c r="B4" s="319"/>
      <c r="C4" s="221" t="s">
        <v>111</v>
      </c>
      <c r="D4" s="117" t="s">
        <v>112</v>
      </c>
    </row>
    <row r="5" spans="1:4">
      <c r="A5" s="305" t="s">
        <v>113</v>
      </c>
      <c r="B5" s="306"/>
      <c r="C5" s="306"/>
      <c r="D5" s="307"/>
    </row>
    <row r="6" spans="1:4">
      <c r="A6" s="118" t="s">
        <v>114</v>
      </c>
      <c r="B6" s="119" t="s">
        <v>115</v>
      </c>
      <c r="C6" s="120">
        <v>0</v>
      </c>
      <c r="D6" s="121">
        <v>0</v>
      </c>
    </row>
    <row r="7" spans="1:4">
      <c r="A7" s="118" t="s">
        <v>116</v>
      </c>
      <c r="B7" s="119" t="s">
        <v>117</v>
      </c>
      <c r="C7" s="120">
        <v>1.4999999999999999E-2</v>
      </c>
      <c r="D7" s="121">
        <v>1.4999999999999999E-2</v>
      </c>
    </row>
    <row r="8" spans="1:4">
      <c r="A8" s="118" t="s">
        <v>118</v>
      </c>
      <c r="B8" s="119" t="s">
        <v>119</v>
      </c>
      <c r="C8" s="120">
        <v>0.01</v>
      </c>
      <c r="D8" s="121">
        <v>0.01</v>
      </c>
    </row>
    <row r="9" spans="1:4">
      <c r="A9" s="118" t="s">
        <v>120</v>
      </c>
      <c r="B9" s="119" t="s">
        <v>121</v>
      </c>
      <c r="C9" s="120">
        <v>2E-3</v>
      </c>
      <c r="D9" s="121">
        <v>2E-3</v>
      </c>
    </row>
    <row r="10" spans="1:4">
      <c r="A10" s="118" t="s">
        <v>122</v>
      </c>
      <c r="B10" s="119" t="s">
        <v>123</v>
      </c>
      <c r="C10" s="120">
        <v>6.0000000000000001E-3</v>
      </c>
      <c r="D10" s="121">
        <v>6.0000000000000001E-3</v>
      </c>
    </row>
    <row r="11" spans="1:4">
      <c r="A11" s="118" t="s">
        <v>124</v>
      </c>
      <c r="B11" s="119" t="s">
        <v>125</v>
      </c>
      <c r="C11" s="120">
        <v>2.5000000000000001E-2</v>
      </c>
      <c r="D11" s="121">
        <v>2.5000000000000001E-2</v>
      </c>
    </row>
    <row r="12" spans="1:4">
      <c r="A12" s="118" t="s">
        <v>126</v>
      </c>
      <c r="B12" s="119" t="s">
        <v>127</v>
      </c>
      <c r="C12" s="120">
        <v>0.03</v>
      </c>
      <c r="D12" s="121">
        <v>0.03</v>
      </c>
    </row>
    <row r="13" spans="1:4">
      <c r="A13" s="118" t="s">
        <v>128</v>
      </c>
      <c r="B13" s="119" t="s">
        <v>129</v>
      </c>
      <c r="C13" s="120">
        <v>0.08</v>
      </c>
      <c r="D13" s="121">
        <v>0.08</v>
      </c>
    </row>
    <row r="14" spans="1:4">
      <c r="A14" s="118" t="s">
        <v>130</v>
      </c>
      <c r="B14" s="119" t="s">
        <v>131</v>
      </c>
      <c r="C14" s="120">
        <v>0</v>
      </c>
      <c r="D14" s="121">
        <v>0</v>
      </c>
    </row>
    <row r="15" spans="1:4">
      <c r="A15" s="122" t="s">
        <v>132</v>
      </c>
      <c r="B15" s="123" t="s">
        <v>133</v>
      </c>
      <c r="C15" s="124">
        <f>SUM(C6:C14)</f>
        <v>0.16799999999999998</v>
      </c>
      <c r="D15" s="125">
        <f>SUM(D6:D14)</f>
        <v>0.16799999999999998</v>
      </c>
    </row>
    <row r="16" spans="1:4">
      <c r="A16" s="305" t="s">
        <v>134</v>
      </c>
      <c r="B16" s="306"/>
      <c r="C16" s="306"/>
      <c r="D16" s="307"/>
    </row>
    <row r="17" spans="1:4">
      <c r="A17" s="118" t="s">
        <v>135</v>
      </c>
      <c r="B17" s="119" t="s">
        <v>136</v>
      </c>
      <c r="C17" s="120">
        <v>0.1777</v>
      </c>
      <c r="D17" s="126" t="s">
        <v>137</v>
      </c>
    </row>
    <row r="18" spans="1:4">
      <c r="A18" s="118" t="s">
        <v>138</v>
      </c>
      <c r="B18" s="119" t="s">
        <v>139</v>
      </c>
      <c r="C18" s="120">
        <v>3.6700000000000003E-2</v>
      </c>
      <c r="D18" s="126" t="s">
        <v>137</v>
      </c>
    </row>
    <row r="19" spans="1:4">
      <c r="A19" s="118" t="s">
        <v>140</v>
      </c>
      <c r="B19" s="119" t="s">
        <v>141</v>
      </c>
      <c r="C19" s="120">
        <v>8.6999999999999994E-3</v>
      </c>
      <c r="D19" s="121">
        <v>6.7000000000000002E-3</v>
      </c>
    </row>
    <row r="20" spans="1:4">
      <c r="A20" s="118" t="s">
        <v>142</v>
      </c>
      <c r="B20" s="119" t="s">
        <v>143</v>
      </c>
      <c r="C20" s="120">
        <v>0.1085</v>
      </c>
      <c r="D20" s="121">
        <v>8.3299999999999999E-2</v>
      </c>
    </row>
    <row r="21" spans="1:4">
      <c r="A21" s="118" t="s">
        <v>144</v>
      </c>
      <c r="B21" s="119" t="s">
        <v>145</v>
      </c>
      <c r="C21" s="120">
        <v>6.9999999999999999E-4</v>
      </c>
      <c r="D21" s="121">
        <v>5.9999999999999995E-4</v>
      </c>
    </row>
    <row r="22" spans="1:4">
      <c r="A22" s="118" t="s">
        <v>146</v>
      </c>
      <c r="B22" s="119" t="s">
        <v>147</v>
      </c>
      <c r="C22" s="120">
        <v>7.1999999999999998E-3</v>
      </c>
      <c r="D22" s="121">
        <v>5.5999999999999999E-3</v>
      </c>
    </row>
    <row r="23" spans="1:4">
      <c r="A23" s="118" t="s">
        <v>148</v>
      </c>
      <c r="B23" s="119" t="s">
        <v>149</v>
      </c>
      <c r="C23" s="120">
        <v>1.15E-2</v>
      </c>
      <c r="D23" s="126" t="s">
        <v>137</v>
      </c>
    </row>
    <row r="24" spans="1:4">
      <c r="A24" s="118" t="s">
        <v>150</v>
      </c>
      <c r="B24" s="119" t="s">
        <v>151</v>
      </c>
      <c r="C24" s="120">
        <v>1.1000000000000001E-3</v>
      </c>
      <c r="D24" s="121">
        <v>8.0000000000000004E-4</v>
      </c>
    </row>
    <row r="25" spans="1:4">
      <c r="A25" s="118" t="s">
        <v>152</v>
      </c>
      <c r="B25" s="119" t="s">
        <v>153</v>
      </c>
      <c r="C25" s="120">
        <v>0.10199999999999999</v>
      </c>
      <c r="D25" s="121">
        <v>7.8299999999999995E-2</v>
      </c>
    </row>
    <row r="26" spans="1:4">
      <c r="A26" s="118" t="s">
        <v>154</v>
      </c>
      <c r="B26" s="119" t="s">
        <v>155</v>
      </c>
      <c r="C26" s="120">
        <v>2.9999999999999997E-4</v>
      </c>
      <c r="D26" s="121">
        <v>2.9999999999999997E-4</v>
      </c>
    </row>
    <row r="27" spans="1:4">
      <c r="A27" s="122" t="s">
        <v>156</v>
      </c>
      <c r="B27" s="123" t="s">
        <v>133</v>
      </c>
      <c r="C27" s="124">
        <f>SUM(C17:C26)</f>
        <v>0.45439999999999997</v>
      </c>
      <c r="D27" s="125">
        <f>D19+D20+D21+D22+D24+D25+D26</f>
        <v>0.17559999999999998</v>
      </c>
    </row>
    <row r="28" spans="1:4">
      <c r="A28" s="305" t="s">
        <v>157</v>
      </c>
      <c r="B28" s="306"/>
      <c r="C28" s="306"/>
      <c r="D28" s="307"/>
    </row>
    <row r="29" spans="1:4">
      <c r="A29" s="118" t="s">
        <v>158</v>
      </c>
      <c r="B29" s="119" t="s">
        <v>159</v>
      </c>
      <c r="C29" s="120">
        <v>5.9200000000000003E-2</v>
      </c>
      <c r="D29" s="121">
        <v>4.5499999999999999E-2</v>
      </c>
    </row>
    <row r="30" spans="1:4">
      <c r="A30" s="118" t="s">
        <v>160</v>
      </c>
      <c r="B30" s="119" t="s">
        <v>161</v>
      </c>
      <c r="C30" s="120">
        <v>1.4E-3</v>
      </c>
      <c r="D30" s="121">
        <v>1.1000000000000001E-3</v>
      </c>
    </row>
    <row r="31" spans="1:4">
      <c r="A31" s="118" t="s">
        <v>162</v>
      </c>
      <c r="B31" s="119" t="s">
        <v>163</v>
      </c>
      <c r="C31" s="120">
        <v>3.32E-2</v>
      </c>
      <c r="D31" s="121">
        <v>2.5499999999999998E-2</v>
      </c>
    </row>
    <row r="32" spans="1:4">
      <c r="A32" s="118" t="s">
        <v>164</v>
      </c>
      <c r="B32" s="119" t="s">
        <v>165</v>
      </c>
      <c r="C32" s="120">
        <v>3.6700000000000003E-2</v>
      </c>
      <c r="D32" s="121">
        <v>2.8199999999999999E-2</v>
      </c>
    </row>
    <row r="33" spans="1:4">
      <c r="A33" s="118" t="s">
        <v>166</v>
      </c>
      <c r="B33" s="119" t="s">
        <v>167</v>
      </c>
      <c r="C33" s="120">
        <v>5.0000000000000001E-3</v>
      </c>
      <c r="D33" s="121">
        <v>3.8E-3</v>
      </c>
    </row>
    <row r="34" spans="1:4" ht="12.75" customHeight="1">
      <c r="A34" s="122" t="s">
        <v>168</v>
      </c>
      <c r="B34" s="123" t="s">
        <v>133</v>
      </c>
      <c r="C34" s="124">
        <f>SUM(C29:C33)</f>
        <v>0.13550000000000001</v>
      </c>
      <c r="D34" s="125">
        <f>SUM(D29:D33)</f>
        <v>0.1041</v>
      </c>
    </row>
    <row r="35" spans="1:4">
      <c r="A35" s="305" t="s">
        <v>169</v>
      </c>
      <c r="B35" s="306"/>
      <c r="C35" s="306"/>
      <c r="D35" s="307"/>
    </row>
    <row r="36" spans="1:4" ht="24">
      <c r="A36" s="118" t="s">
        <v>170</v>
      </c>
      <c r="B36" s="119" t="s">
        <v>171</v>
      </c>
      <c r="C36" s="120">
        <v>7.6300000000000007E-2</v>
      </c>
      <c r="D36" s="121">
        <v>2.9499999999999998E-2</v>
      </c>
    </row>
    <row r="37" spans="1:4" ht="36">
      <c r="A37" s="118" t="s">
        <v>172</v>
      </c>
      <c r="B37" s="119" t="s">
        <v>173</v>
      </c>
      <c r="C37" s="120">
        <v>5.0000000000000001E-3</v>
      </c>
      <c r="D37" s="121">
        <v>3.8E-3</v>
      </c>
    </row>
    <row r="38" spans="1:4">
      <c r="A38" s="122" t="s">
        <v>174</v>
      </c>
      <c r="B38" s="123" t="s">
        <v>133</v>
      </c>
      <c r="C38" s="124">
        <f>SUM(C36:C37)</f>
        <v>8.1300000000000011E-2</v>
      </c>
      <c r="D38" s="125">
        <f>SUM(D36:D37)</f>
        <v>3.3299999999999996E-2</v>
      </c>
    </row>
    <row r="39" spans="1:4" ht="13.5" thickBot="1">
      <c r="A39" s="308" t="s">
        <v>175</v>
      </c>
      <c r="B39" s="309"/>
      <c r="C39" s="127">
        <f>C15+C27+C34+C38</f>
        <v>0.83920000000000006</v>
      </c>
      <c r="D39" s="128">
        <f>D15+D27+D34+D38</f>
        <v>0.48099999999999998</v>
      </c>
    </row>
    <row r="40" spans="1:4" ht="15">
      <c r="A40" s="129"/>
      <c r="B40" s="129"/>
      <c r="C40" s="129"/>
      <c r="D40" s="129"/>
    </row>
    <row r="41" spans="1:4" ht="15">
      <c r="A41" s="129"/>
      <c r="B41" s="129"/>
      <c r="C41" s="129"/>
      <c r="D41" s="129"/>
    </row>
    <row r="42" spans="1:4" ht="15">
      <c r="A42" s="129"/>
      <c r="B42" s="129"/>
      <c r="C42" s="129"/>
      <c r="D42" s="129"/>
    </row>
    <row r="43" spans="1:4" ht="15">
      <c r="A43" s="129"/>
      <c r="B43" s="129"/>
      <c r="C43" s="129"/>
      <c r="D43" s="129"/>
    </row>
  </sheetData>
  <mergeCells count="10">
    <mergeCell ref="A16:D16"/>
    <mergeCell ref="A28:D28"/>
    <mergeCell ref="A35:D35"/>
    <mergeCell ref="A39:B39"/>
    <mergeCell ref="A1:D1"/>
    <mergeCell ref="A2:D2"/>
    <mergeCell ref="A3:A4"/>
    <mergeCell ref="B3:B4"/>
    <mergeCell ref="C3:D3"/>
    <mergeCell ref="A5:D5"/>
  </mergeCells>
  <pageMargins left="0.51181102362204722" right="0.51181102362204722" top="0.78740157480314965" bottom="0.78740157480314965" header="0.31496062992125984" footer="0.31496062992125984"/>
  <pageSetup paperSize="9" scale="115" orientation="portrait" horizontalDpi="1200" verticalDpi="1200"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3">
    <pageSetUpPr fitToPage="1"/>
  </sheetPr>
  <dimension ref="A1:Z50"/>
  <sheetViews>
    <sheetView showGridLines="0" showWhiteSpace="0" view="pageBreakPreview" zoomScale="70" zoomScaleNormal="70" zoomScaleSheetLayoutView="70" workbookViewId="0">
      <selection activeCell="I64" sqref="I64"/>
    </sheetView>
  </sheetViews>
  <sheetFormatPr defaultColWidth="9.140625" defaultRowHeight="12.75"/>
  <cols>
    <col min="1" max="1" width="14.140625" style="3" bestFit="1" customWidth="1"/>
    <col min="2" max="2" width="85.85546875" style="4" bestFit="1" customWidth="1"/>
    <col min="3" max="3" width="23.42578125" style="3" bestFit="1" customWidth="1"/>
    <col min="4" max="4" width="12.28515625" style="5" bestFit="1" customWidth="1"/>
    <col min="5" max="5" width="17.7109375" style="4" bestFit="1" customWidth="1"/>
    <col min="6" max="6" width="9.42578125" style="4" bestFit="1" customWidth="1"/>
    <col min="7" max="7" width="17.7109375" style="4" bestFit="1" customWidth="1"/>
    <col min="8" max="8" width="9.42578125" style="4" bestFit="1" customWidth="1"/>
    <col min="9" max="9" width="17.7109375" style="4" bestFit="1" customWidth="1"/>
    <col min="10" max="10" width="9.42578125" style="4" bestFit="1" customWidth="1"/>
    <col min="11" max="11" width="17.7109375" style="4" bestFit="1" customWidth="1"/>
    <col min="12" max="12" width="9.42578125" style="4" bestFit="1" customWidth="1"/>
    <col min="13" max="13" width="17.7109375" style="4" bestFit="1" customWidth="1"/>
    <col min="14" max="14" width="9.42578125" style="4" bestFit="1" customWidth="1"/>
    <col min="15" max="15" width="20.5703125" style="4" bestFit="1" customWidth="1"/>
    <col min="16" max="16" width="9.42578125" style="4" bestFit="1" customWidth="1"/>
    <col min="17" max="17" width="20.5703125" style="4" bestFit="1" customWidth="1"/>
    <col min="18" max="18" width="9.42578125" style="4" bestFit="1" customWidth="1"/>
    <col min="19" max="19" width="20.5703125" style="4" bestFit="1" customWidth="1"/>
    <col min="20" max="20" width="9.42578125" style="4" bestFit="1" customWidth="1"/>
    <col min="21" max="21" width="20.5703125" style="4" bestFit="1" customWidth="1"/>
    <col min="22" max="22" width="9.42578125" style="4" bestFit="1" customWidth="1"/>
    <col min="23" max="23" width="20.5703125" style="4" bestFit="1" customWidth="1"/>
    <col min="24" max="24" width="9.42578125" style="4" bestFit="1" customWidth="1"/>
    <col min="25" max="25" width="22" style="4" bestFit="1" customWidth="1"/>
    <col min="26" max="26" width="10.85546875" style="4" bestFit="1" customWidth="1"/>
    <col min="27" max="16384" width="9.140625" style="4"/>
  </cols>
  <sheetData>
    <row r="1" spans="1:26">
      <c r="A1" s="54" t="s">
        <v>2</v>
      </c>
      <c r="B1" s="281" t="str">
        <f>'PLANILHA ORÇAMENTARIA'!B1:H1</f>
        <v>REFORMA DO HOSPITAL REGIONAL  DO BARRA DO BUGRES ROOSEVELTH FIGUEIREDO DE LIRA</v>
      </c>
      <c r="C1" s="281"/>
      <c r="D1" s="281"/>
      <c r="E1" s="281"/>
      <c r="F1" s="281"/>
      <c r="G1" s="281"/>
      <c r="H1" s="281"/>
      <c r="I1" s="281"/>
      <c r="J1" s="281"/>
      <c r="K1" s="281"/>
      <c r="L1" s="281"/>
      <c r="M1" s="281"/>
      <c r="N1" s="281"/>
      <c r="O1" s="281"/>
      <c r="P1" s="281"/>
      <c r="Q1" s="281"/>
      <c r="R1" s="281"/>
      <c r="S1" s="281"/>
      <c r="T1" s="281"/>
      <c r="U1" s="281"/>
      <c r="V1" s="281"/>
      <c r="W1" s="281"/>
      <c r="X1" s="281"/>
      <c r="Y1" s="30"/>
      <c r="Z1" s="30"/>
    </row>
    <row r="2" spans="1:26" ht="12.75" customHeight="1">
      <c r="A2" s="55"/>
      <c r="B2" s="30"/>
      <c r="C2" s="30"/>
      <c r="D2" s="50" t="s">
        <v>10</v>
      </c>
      <c r="E2" s="33">
        <f>'PLANILHA ORÇAMENTARIA'!E2</f>
        <v>0.26069999999999999</v>
      </c>
      <c r="G2" s="50"/>
      <c r="H2" s="111"/>
      <c r="I2" s="111"/>
      <c r="J2" s="111"/>
      <c r="K2" s="50"/>
      <c r="L2" s="111"/>
      <c r="M2" s="111"/>
      <c r="N2" s="111"/>
      <c r="O2" s="50"/>
      <c r="P2" s="111"/>
      <c r="Q2" s="111"/>
      <c r="R2" s="111"/>
      <c r="S2" s="50"/>
      <c r="T2" s="111"/>
      <c r="U2" s="111"/>
      <c r="V2" s="111"/>
      <c r="W2" s="50"/>
      <c r="X2" s="111"/>
      <c r="Y2" s="50"/>
      <c r="Z2" s="111"/>
    </row>
    <row r="3" spans="1:26">
      <c r="A3" s="55" t="s">
        <v>19</v>
      </c>
      <c r="B3" s="7" t="str">
        <f>'PLANILHA ORÇAMENTARIA'!B2</f>
        <v>BARRA DO BUGRES - MT</v>
      </c>
      <c r="D3" s="50"/>
      <c r="E3" s="33"/>
      <c r="G3" s="22"/>
      <c r="H3" s="111"/>
      <c r="I3" s="111"/>
      <c r="J3" s="111"/>
      <c r="K3" s="22"/>
      <c r="L3" s="111"/>
      <c r="M3" s="111"/>
      <c r="N3" s="111"/>
      <c r="O3" s="22"/>
      <c r="P3" s="111"/>
      <c r="Q3" s="111"/>
      <c r="R3" s="111"/>
      <c r="S3" s="22"/>
      <c r="T3" s="111"/>
      <c r="U3" s="111"/>
      <c r="V3" s="111"/>
      <c r="W3" s="22"/>
      <c r="X3" s="111"/>
      <c r="Y3" s="22"/>
      <c r="Z3" s="111"/>
    </row>
    <row r="4" spans="1:26">
      <c r="A4" s="55" t="s">
        <v>20</v>
      </c>
      <c r="B4" s="7" t="str">
        <f>'PLANILHA ORÇAMENTARIA'!B3</f>
        <v>AVENIDA PRESIDENTE CASTELO BRANCO, 470, CENTRO</v>
      </c>
      <c r="C4" s="8"/>
      <c r="D4" s="49"/>
      <c r="E4" s="47"/>
      <c r="H4" s="111"/>
      <c r="I4" s="111"/>
      <c r="J4" s="111"/>
      <c r="L4" s="111"/>
      <c r="M4" s="111"/>
      <c r="N4" s="111"/>
      <c r="P4" s="111"/>
      <c r="Q4" s="111"/>
      <c r="R4" s="111"/>
      <c r="T4" s="111"/>
      <c r="U4" s="111"/>
      <c r="V4" s="111"/>
      <c r="X4" s="111"/>
      <c r="Z4" s="111"/>
    </row>
    <row r="5" spans="1:26" ht="13.5" thickBot="1">
      <c r="A5" s="56"/>
      <c r="B5" s="10"/>
      <c r="C5" s="11"/>
      <c r="D5" s="12"/>
      <c r="E5" s="26"/>
      <c r="F5" s="26"/>
      <c r="G5" s="26"/>
      <c r="H5" s="26"/>
      <c r="I5" s="26"/>
      <c r="J5" s="26"/>
      <c r="K5" s="26"/>
      <c r="L5" s="26"/>
      <c r="M5" s="26"/>
      <c r="N5" s="26"/>
      <c r="O5" s="26"/>
      <c r="P5" s="26"/>
      <c r="Q5" s="26"/>
      <c r="R5" s="26"/>
      <c r="S5" s="26"/>
      <c r="T5" s="26"/>
      <c r="U5" s="26"/>
      <c r="V5" s="26"/>
      <c r="W5" s="26"/>
      <c r="X5" s="26"/>
      <c r="Y5" s="26"/>
      <c r="Z5" s="26"/>
    </row>
    <row r="6" spans="1:26" ht="13.5" thickTop="1">
      <c r="A6" s="329" t="s">
        <v>28</v>
      </c>
      <c r="B6" s="330"/>
      <c r="C6" s="330"/>
      <c r="D6" s="330"/>
      <c r="E6" s="330"/>
      <c r="F6" s="330"/>
      <c r="G6" s="330"/>
      <c r="H6" s="330"/>
      <c r="I6" s="330"/>
      <c r="J6" s="330"/>
      <c r="K6" s="330"/>
      <c r="L6" s="330"/>
      <c r="M6" s="330"/>
      <c r="N6" s="330"/>
      <c r="O6" s="330"/>
      <c r="P6" s="330"/>
      <c r="Q6" s="330"/>
      <c r="R6" s="330"/>
      <c r="S6" s="330"/>
      <c r="T6" s="330"/>
      <c r="U6" s="330"/>
      <c r="V6" s="330"/>
      <c r="W6" s="330"/>
      <c r="X6" s="330"/>
      <c r="Y6" s="114"/>
      <c r="Z6" s="114"/>
    </row>
    <row r="7" spans="1:26" s="3" customFormat="1">
      <c r="A7" s="321" t="s">
        <v>0</v>
      </c>
      <c r="B7" s="322" t="s">
        <v>1</v>
      </c>
      <c r="C7" s="322" t="s">
        <v>13</v>
      </c>
      <c r="D7" s="327" t="s">
        <v>3</v>
      </c>
      <c r="E7" s="323" t="s">
        <v>14</v>
      </c>
      <c r="F7" s="324"/>
      <c r="G7" s="323" t="s">
        <v>16</v>
      </c>
      <c r="H7" s="324"/>
      <c r="I7" s="323" t="s">
        <v>17</v>
      </c>
      <c r="J7" s="324"/>
      <c r="K7" s="323" t="s">
        <v>101</v>
      </c>
      <c r="L7" s="324"/>
      <c r="M7" s="323" t="s">
        <v>102</v>
      </c>
      <c r="N7" s="324"/>
      <c r="O7" s="323" t="s">
        <v>103</v>
      </c>
      <c r="P7" s="324"/>
      <c r="Q7" s="323" t="s">
        <v>104</v>
      </c>
      <c r="R7" s="324"/>
      <c r="S7" s="323" t="s">
        <v>105</v>
      </c>
      <c r="T7" s="324"/>
      <c r="U7" s="323" t="s">
        <v>106</v>
      </c>
      <c r="V7" s="324"/>
      <c r="W7" s="323" t="s">
        <v>107</v>
      </c>
      <c r="X7" s="324"/>
      <c r="Y7" s="323" t="s">
        <v>18</v>
      </c>
      <c r="Z7" s="324"/>
    </row>
    <row r="8" spans="1:26" s="3" customFormat="1">
      <c r="A8" s="325"/>
      <c r="B8" s="326"/>
      <c r="C8" s="326"/>
      <c r="D8" s="328"/>
      <c r="E8" s="61" t="s">
        <v>15</v>
      </c>
      <c r="F8" s="14" t="s">
        <v>3</v>
      </c>
      <c r="G8" s="61" t="s">
        <v>15</v>
      </c>
      <c r="H8" s="14" t="s">
        <v>3</v>
      </c>
      <c r="I8" s="109" t="s">
        <v>15</v>
      </c>
      <c r="J8" s="14" t="s">
        <v>3</v>
      </c>
      <c r="K8" s="109" t="s">
        <v>15</v>
      </c>
      <c r="L8" s="14" t="s">
        <v>3</v>
      </c>
      <c r="M8" s="109" t="s">
        <v>15</v>
      </c>
      <c r="N8" s="14" t="s">
        <v>3</v>
      </c>
      <c r="O8" s="109" t="s">
        <v>15</v>
      </c>
      <c r="P8" s="14" t="s">
        <v>3</v>
      </c>
      <c r="Q8" s="109" t="s">
        <v>15</v>
      </c>
      <c r="R8" s="14" t="s">
        <v>3</v>
      </c>
      <c r="S8" s="109" t="s">
        <v>15</v>
      </c>
      <c r="T8" s="14" t="s">
        <v>3</v>
      </c>
      <c r="U8" s="109" t="s">
        <v>15</v>
      </c>
      <c r="V8" s="14" t="s">
        <v>3</v>
      </c>
      <c r="W8" s="109" t="s">
        <v>15</v>
      </c>
      <c r="X8" s="14" t="s">
        <v>3</v>
      </c>
      <c r="Y8" s="113" t="s">
        <v>15</v>
      </c>
      <c r="Z8" s="14" t="s">
        <v>3</v>
      </c>
    </row>
    <row r="9" spans="1:26" s="3" customFormat="1">
      <c r="A9" s="321" t="s">
        <v>29</v>
      </c>
      <c r="B9" s="322"/>
      <c r="C9" s="322"/>
      <c r="D9" s="322"/>
      <c r="E9" s="41"/>
      <c r="F9" s="41"/>
      <c r="G9" s="41"/>
      <c r="H9" s="41"/>
      <c r="I9" s="41"/>
      <c r="J9" s="41"/>
      <c r="K9" s="41"/>
      <c r="L9" s="41"/>
      <c r="M9" s="41"/>
      <c r="N9" s="41"/>
      <c r="O9" s="41"/>
      <c r="P9" s="41"/>
      <c r="Q9" s="41"/>
      <c r="R9" s="41"/>
      <c r="S9" s="41"/>
      <c r="T9" s="41"/>
      <c r="U9" s="41"/>
      <c r="V9" s="41"/>
      <c r="W9" s="41"/>
      <c r="X9" s="41"/>
      <c r="Y9" s="112"/>
      <c r="Z9" s="115"/>
    </row>
    <row r="10" spans="1:26">
      <c r="A10" s="57" t="str">
        <f>RESUMO!A10</f>
        <v>1.0</v>
      </c>
      <c r="B10" s="4" t="str">
        <f>RESUMO!B10</f>
        <v>ADMINISTRAÇÃO DE OBRA</v>
      </c>
      <c r="C10" s="31">
        <f>RESUMO!D10</f>
        <v>427050.27000000008</v>
      </c>
      <c r="D10" s="13">
        <f t="shared" ref="D10:D46" si="0">C10/$C$47</f>
        <v>4.5791527672454625E-2</v>
      </c>
      <c r="E10" s="107">
        <f>$C10*10%</f>
        <v>42705.027000000009</v>
      </c>
      <c r="F10" s="108">
        <f>E10/$C10</f>
        <v>0.1</v>
      </c>
      <c r="G10" s="107">
        <f>$C10*10%</f>
        <v>42705.027000000009</v>
      </c>
      <c r="H10" s="108">
        <f>G10/$C10</f>
        <v>0.1</v>
      </c>
      <c r="I10" s="107">
        <f>$C10*10%</f>
        <v>42705.027000000009</v>
      </c>
      <c r="J10" s="108">
        <f>I10/$C10</f>
        <v>0.1</v>
      </c>
      <c r="K10" s="107">
        <f>$C10*10%</f>
        <v>42705.027000000009</v>
      </c>
      <c r="L10" s="108">
        <f>K10/$C10</f>
        <v>0.1</v>
      </c>
      <c r="M10" s="107">
        <f>$C10*10%</f>
        <v>42705.027000000009</v>
      </c>
      <c r="N10" s="108">
        <f>M10/$C10</f>
        <v>0.1</v>
      </c>
      <c r="O10" s="107">
        <f>$C10*10%</f>
        <v>42705.027000000009</v>
      </c>
      <c r="P10" s="108">
        <f>O10/$C10</f>
        <v>0.1</v>
      </c>
      <c r="Q10" s="107">
        <f>$C10*10%</f>
        <v>42705.027000000009</v>
      </c>
      <c r="R10" s="108">
        <f>Q10/$C10</f>
        <v>0.1</v>
      </c>
      <c r="S10" s="107">
        <f>$C10*10%</f>
        <v>42705.027000000009</v>
      </c>
      <c r="T10" s="108">
        <f>S10/$C10</f>
        <v>0.1</v>
      </c>
      <c r="U10" s="107">
        <f>$C10*10%</f>
        <v>42705.027000000009</v>
      </c>
      <c r="V10" s="108">
        <f>U10/$C10</f>
        <v>0.1</v>
      </c>
      <c r="W10" s="107">
        <f>$C10*10%</f>
        <v>42705.027000000009</v>
      </c>
      <c r="X10" s="108">
        <f>W10/$C10</f>
        <v>0.1</v>
      </c>
      <c r="Y10" s="116">
        <f>E10+G10+I10+K10+M10+O10+Q10+S10+U10+W10</f>
        <v>427050.27000000008</v>
      </c>
      <c r="Z10" s="134">
        <f>(F10+H10+J10+L10+N10+P10+R10+T10+V10+X10)*100</f>
        <v>99.999999999999986</v>
      </c>
    </row>
    <row r="11" spans="1:26">
      <c r="A11" s="57" t="str">
        <f>RESUMO!A11</f>
        <v>2.0</v>
      </c>
      <c r="B11" s="4" t="str">
        <f>RESUMO!B11</f>
        <v>SERVIÇOS PRELIMINARES</v>
      </c>
      <c r="C11" s="31">
        <f>RESUMO!D11</f>
        <v>42061.5</v>
      </c>
      <c r="D11" s="13">
        <f t="shared" si="0"/>
        <v>4.5101489836195394E-3</v>
      </c>
      <c r="E11" s="107">
        <f>$C11*100%</f>
        <v>42061.5</v>
      </c>
      <c r="F11" s="108">
        <f>E11/$C11</f>
        <v>1</v>
      </c>
      <c r="G11" s="42"/>
      <c r="H11" s="43"/>
      <c r="I11" s="42"/>
      <c r="J11" s="43"/>
      <c r="K11" s="42"/>
      <c r="L11" s="43"/>
      <c r="M11" s="42"/>
      <c r="N11" s="43"/>
      <c r="O11" s="42"/>
      <c r="P11" s="43"/>
      <c r="Q11" s="42"/>
      <c r="R11" s="43"/>
      <c r="S11" s="42"/>
      <c r="T11" s="43"/>
      <c r="U11" s="42"/>
      <c r="V11" s="43"/>
      <c r="W11" s="42"/>
      <c r="X11" s="43"/>
      <c r="Y11" s="116">
        <f t="shared" ref="Y11:Y46" si="1">E11+G11+I11+K11+M11+O11+Q11+S11+U11+W11</f>
        <v>42061.5</v>
      </c>
      <c r="Z11" s="134">
        <f t="shared" ref="Z11:Z46" si="2">(F11+H11+J11+L11+N11+P11+R11+T11+V11+X11)*100</f>
        <v>100</v>
      </c>
    </row>
    <row r="12" spans="1:26">
      <c r="A12" s="57" t="str">
        <f>RESUMO!A12</f>
        <v>2.2</v>
      </c>
      <c r="B12" s="4" t="str">
        <f>RESUMO!B12</f>
        <v>DEMOLIÇÃO</v>
      </c>
      <c r="C12" s="31">
        <f>RESUMO!D12</f>
        <v>74471.710000000021</v>
      </c>
      <c r="D12" s="13">
        <f t="shared" si="0"/>
        <v>7.9854143852432554E-3</v>
      </c>
      <c r="E12" s="107">
        <f>$C12*100%</f>
        <v>74471.710000000021</v>
      </c>
      <c r="F12" s="108">
        <f>E12/$C12</f>
        <v>1</v>
      </c>
      <c r="G12" s="42"/>
      <c r="H12" s="42"/>
      <c r="I12" s="42"/>
      <c r="J12" s="42"/>
      <c r="K12" s="42"/>
      <c r="L12" s="42"/>
      <c r="M12" s="42"/>
      <c r="N12" s="43"/>
      <c r="O12" s="42"/>
      <c r="P12" s="43"/>
      <c r="Q12" s="42"/>
      <c r="R12" s="42"/>
      <c r="S12" s="42"/>
      <c r="T12" s="42"/>
      <c r="U12" s="42"/>
      <c r="V12" s="42"/>
      <c r="W12" s="42"/>
      <c r="X12" s="42"/>
      <c r="Y12" s="116">
        <f t="shared" si="1"/>
        <v>74471.710000000021</v>
      </c>
      <c r="Z12" s="134">
        <f t="shared" si="2"/>
        <v>100</v>
      </c>
    </row>
    <row r="13" spans="1:26">
      <c r="A13" s="57" t="str">
        <f>RESUMO!A13</f>
        <v>3.0</v>
      </c>
      <c r="B13" s="4" t="str">
        <f>RESUMO!B13</f>
        <v>ELEMENTOS DE VEDAÇÃO INTERNO, EXTERNO E FACHADA</v>
      </c>
      <c r="C13" s="31">
        <f>RESUMO!D13</f>
        <v>300382.78000000003</v>
      </c>
      <c r="D13" s="13">
        <f t="shared" si="0"/>
        <v>3.2209290917200095E-2</v>
      </c>
      <c r="E13" s="42"/>
      <c r="F13" s="43"/>
      <c r="G13" s="42"/>
      <c r="H13" s="43"/>
      <c r="I13" s="107">
        <f>$C13*50%</f>
        <v>150191.39000000001</v>
      </c>
      <c r="J13" s="108">
        <f>I13/$C13</f>
        <v>0.5</v>
      </c>
      <c r="K13" s="107">
        <f>$C13*50%</f>
        <v>150191.39000000001</v>
      </c>
      <c r="L13" s="108">
        <f>K13/$C13</f>
        <v>0.5</v>
      </c>
      <c r="M13" s="42"/>
      <c r="N13" s="42"/>
      <c r="O13" s="42"/>
      <c r="P13" s="43"/>
      <c r="Q13" s="42"/>
      <c r="R13" s="43"/>
      <c r="S13" s="42"/>
      <c r="T13" s="43"/>
      <c r="U13" s="42"/>
      <c r="V13" s="43"/>
      <c r="W13" s="42"/>
      <c r="X13" s="42"/>
      <c r="Y13" s="116">
        <f t="shared" si="1"/>
        <v>300382.78000000003</v>
      </c>
      <c r="Z13" s="134">
        <f t="shared" si="2"/>
        <v>100</v>
      </c>
    </row>
    <row r="14" spans="1:26">
      <c r="A14" s="57" t="str">
        <f>RESUMO!A14</f>
        <v>4.0</v>
      </c>
      <c r="B14" s="4" t="str">
        <f>RESUMO!B14</f>
        <v>VERGAS E CONTRAVERGAS</v>
      </c>
      <c r="C14" s="31">
        <f>RESUMO!D14</f>
        <v>63286.37</v>
      </c>
      <c r="D14" s="13">
        <f t="shared" si="0"/>
        <v>6.7860384753865195E-3</v>
      </c>
      <c r="E14" s="42"/>
      <c r="F14" s="43"/>
      <c r="G14" s="42"/>
      <c r="H14" s="43"/>
      <c r="I14" s="42"/>
      <c r="J14" s="43"/>
      <c r="K14" s="107">
        <f>$C14*100%</f>
        <v>63286.37</v>
      </c>
      <c r="L14" s="108">
        <f>K14/$C14</f>
        <v>1</v>
      </c>
      <c r="M14" s="42"/>
      <c r="N14" s="42"/>
      <c r="O14" s="42"/>
      <c r="P14" s="42"/>
      <c r="Q14" s="42"/>
      <c r="R14" s="42"/>
      <c r="S14" s="42"/>
      <c r="T14" s="43"/>
      <c r="U14" s="42"/>
      <c r="V14" s="43"/>
      <c r="W14" s="42"/>
      <c r="X14" s="42"/>
      <c r="Y14" s="116">
        <f t="shared" si="1"/>
        <v>63286.37</v>
      </c>
      <c r="Z14" s="134">
        <f t="shared" si="2"/>
        <v>100</v>
      </c>
    </row>
    <row r="15" spans="1:26">
      <c r="A15" s="57" t="str">
        <f>RESUMO!A15</f>
        <v>5.0</v>
      </c>
      <c r="B15" s="4" t="str">
        <f>RESUMO!B15</f>
        <v>REVESTIMENTOS</v>
      </c>
      <c r="C15" s="31">
        <f>RESUMO!D15</f>
        <v>518491.64999999997</v>
      </c>
      <c r="D15" s="13">
        <f t="shared" si="0"/>
        <v>5.5596557142819865E-2</v>
      </c>
      <c r="E15" s="58"/>
      <c r="F15" s="58"/>
      <c r="G15" s="38"/>
      <c r="H15" s="38"/>
      <c r="I15" s="38"/>
      <c r="J15" s="38"/>
      <c r="K15" s="107">
        <f>$C15*50%</f>
        <v>259245.82499999998</v>
      </c>
      <c r="L15" s="108">
        <f>K15/$C15</f>
        <v>0.5</v>
      </c>
      <c r="M15" s="107">
        <f>$C15*50%</f>
        <v>259245.82499999998</v>
      </c>
      <c r="N15" s="108">
        <f>M15/$C15</f>
        <v>0.5</v>
      </c>
      <c r="O15" s="42"/>
      <c r="P15" s="43"/>
      <c r="Q15" s="42"/>
      <c r="R15" s="43"/>
      <c r="S15" s="58"/>
      <c r="T15" s="58"/>
      <c r="U15" s="58"/>
      <c r="V15" s="58"/>
      <c r="W15" s="58"/>
      <c r="X15" s="58"/>
      <c r="Y15" s="116">
        <f t="shared" si="1"/>
        <v>518491.64999999997</v>
      </c>
      <c r="Z15" s="134">
        <f t="shared" si="2"/>
        <v>100</v>
      </c>
    </row>
    <row r="16" spans="1:26">
      <c r="A16" s="57" t="str">
        <f>RESUMO!A16</f>
        <v>6.0</v>
      </c>
      <c r="B16" s="4" t="str">
        <f>RESUMO!B16</f>
        <v>PINTURA</v>
      </c>
      <c r="C16" s="31">
        <f>RESUMO!D16</f>
        <v>329718.40999999997</v>
      </c>
      <c r="D16" s="13">
        <f t="shared" si="0"/>
        <v>3.535487682898019E-2</v>
      </c>
      <c r="E16" s="58"/>
      <c r="F16" s="58"/>
      <c r="G16" s="38"/>
      <c r="H16" s="38"/>
      <c r="I16" s="38"/>
      <c r="J16" s="38"/>
      <c r="K16" s="42"/>
      <c r="L16" s="43"/>
      <c r="M16" s="42"/>
      <c r="N16" s="43"/>
      <c r="O16" s="42"/>
      <c r="P16" s="43"/>
      <c r="Q16" s="42"/>
      <c r="R16" s="43"/>
      <c r="S16" s="107">
        <f>$C16*50%</f>
        <v>164859.20499999999</v>
      </c>
      <c r="T16" s="108">
        <f>S16/$C16</f>
        <v>0.5</v>
      </c>
      <c r="U16" s="107">
        <f>$C16*50%</f>
        <v>164859.20499999999</v>
      </c>
      <c r="V16" s="108">
        <f>U16/$C16</f>
        <v>0.5</v>
      </c>
      <c r="W16" s="42"/>
      <c r="X16" s="43"/>
      <c r="Y16" s="116">
        <f t="shared" si="1"/>
        <v>329718.40999999997</v>
      </c>
      <c r="Z16" s="134">
        <f t="shared" si="2"/>
        <v>100</v>
      </c>
    </row>
    <row r="17" spans="1:26">
      <c r="A17" s="57" t="str">
        <f>RESUMO!A17</f>
        <v>7.0</v>
      </c>
      <c r="B17" s="4" t="str">
        <f>RESUMO!B17</f>
        <v>PISO</v>
      </c>
      <c r="C17" s="31">
        <f>RESUMO!D17</f>
        <v>1427513.52</v>
      </c>
      <c r="D17" s="13">
        <f t="shared" si="0"/>
        <v>0.15306868873747134</v>
      </c>
      <c r="E17" s="42"/>
      <c r="F17" s="42"/>
      <c r="G17" s="38"/>
      <c r="H17" s="38"/>
      <c r="I17" s="38"/>
      <c r="J17" s="38"/>
      <c r="K17" s="42"/>
      <c r="L17" s="43"/>
      <c r="M17" s="42"/>
      <c r="N17" s="43"/>
      <c r="O17" s="107">
        <f>$C17*50%</f>
        <v>713756.76</v>
      </c>
      <c r="P17" s="108">
        <f>O17/$C17</f>
        <v>0.5</v>
      </c>
      <c r="Q17" s="107">
        <f>$C17*50%</f>
        <v>713756.76</v>
      </c>
      <c r="R17" s="108">
        <f>Q17/$C17</f>
        <v>0.5</v>
      </c>
      <c r="S17" s="42"/>
      <c r="T17" s="43"/>
      <c r="U17" s="42"/>
      <c r="V17" s="43"/>
      <c r="W17" s="42"/>
      <c r="X17" s="43"/>
      <c r="Y17" s="116">
        <f t="shared" si="1"/>
        <v>1427513.52</v>
      </c>
      <c r="Z17" s="134">
        <f t="shared" si="2"/>
        <v>100</v>
      </c>
    </row>
    <row r="18" spans="1:26">
      <c r="A18" s="57" t="str">
        <f>RESUMO!A18</f>
        <v>8.0</v>
      </c>
      <c r="B18" s="4" t="str">
        <f>RESUMO!B18</f>
        <v>COBERTURA METÁLICA</v>
      </c>
      <c r="C18" s="31">
        <f>RESUMO!D18</f>
        <v>808012.58000000007</v>
      </c>
      <c r="D18" s="13">
        <f t="shared" si="0"/>
        <v>8.6641159170234114E-2</v>
      </c>
      <c r="E18" s="42"/>
      <c r="F18" s="42"/>
      <c r="G18" s="42"/>
      <c r="H18" s="43"/>
      <c r="I18" s="42"/>
      <c r="J18" s="43"/>
      <c r="K18" s="42"/>
      <c r="L18" s="43"/>
      <c r="M18" s="107">
        <f>$C18*50%</f>
        <v>404006.29000000004</v>
      </c>
      <c r="N18" s="108">
        <f>M18/$C18</f>
        <v>0.5</v>
      </c>
      <c r="O18" s="107">
        <f>$C18*50%</f>
        <v>404006.29000000004</v>
      </c>
      <c r="P18" s="108">
        <f>O18/$C18</f>
        <v>0.5</v>
      </c>
      <c r="Q18" s="42"/>
      <c r="R18" s="43"/>
      <c r="S18" s="42"/>
      <c r="T18" s="43"/>
      <c r="U18" s="42"/>
      <c r="V18" s="43"/>
      <c r="W18" s="42"/>
      <c r="X18" s="43"/>
      <c r="Y18" s="116">
        <f t="shared" si="1"/>
        <v>808012.58000000007</v>
      </c>
      <c r="Z18" s="134">
        <f t="shared" si="2"/>
        <v>100</v>
      </c>
    </row>
    <row r="19" spans="1:26">
      <c r="A19" s="57" t="str">
        <f>RESUMO!A19</f>
        <v>9.0</v>
      </c>
      <c r="B19" s="4" t="str">
        <f>RESUMO!B19</f>
        <v>ESQUADRIAS</v>
      </c>
      <c r="C19" s="31">
        <f>RESUMO!D19</f>
        <v>602679.18000000005</v>
      </c>
      <c r="D19" s="13">
        <f t="shared" si="0"/>
        <v>6.4623774499855152E-2</v>
      </c>
      <c r="E19" s="58"/>
      <c r="F19" s="58"/>
      <c r="G19" s="38"/>
      <c r="H19" s="38"/>
      <c r="I19" s="38"/>
      <c r="J19" s="38"/>
      <c r="K19" s="42"/>
      <c r="L19" s="43"/>
      <c r="M19" s="42"/>
      <c r="N19" s="43"/>
      <c r="O19" s="107">
        <f>$C19*50%</f>
        <v>301339.59000000003</v>
      </c>
      <c r="P19" s="108">
        <f>O19/$C19</f>
        <v>0.5</v>
      </c>
      <c r="Q19" s="107">
        <f>$C19*50%</f>
        <v>301339.59000000003</v>
      </c>
      <c r="R19" s="108">
        <f>Q19/$C19</f>
        <v>0.5</v>
      </c>
      <c r="S19" s="42"/>
      <c r="T19" s="43"/>
      <c r="U19" s="42"/>
      <c r="V19" s="43"/>
      <c r="W19" s="42"/>
      <c r="X19" s="43"/>
      <c r="Y19" s="116">
        <f t="shared" si="1"/>
        <v>602679.18000000005</v>
      </c>
      <c r="Z19" s="134">
        <f t="shared" si="2"/>
        <v>100</v>
      </c>
    </row>
    <row r="20" spans="1:26">
      <c r="A20" s="57" t="str">
        <f>RESUMO!A20</f>
        <v>10.0</v>
      </c>
      <c r="B20" s="4" t="str">
        <f>RESUMO!B20</f>
        <v>ACESSIBILIDADE</v>
      </c>
      <c r="C20" s="31">
        <f>RESUMO!D20</f>
        <v>121988.38999999998</v>
      </c>
      <c r="D20" s="13">
        <f t="shared" si="0"/>
        <v>1.3080508616475492E-2</v>
      </c>
      <c r="E20" s="42"/>
      <c r="F20" s="42"/>
      <c r="G20" s="38"/>
      <c r="H20" s="38"/>
      <c r="I20" s="38"/>
      <c r="J20" s="38"/>
      <c r="K20" s="42"/>
      <c r="L20" s="43"/>
      <c r="M20" s="42"/>
      <c r="N20" s="43"/>
      <c r="O20" s="107">
        <f>$C20*50%</f>
        <v>60994.194999999992</v>
      </c>
      <c r="P20" s="108">
        <f>O20/$C20</f>
        <v>0.5</v>
      </c>
      <c r="Q20" s="107">
        <f>$C20*50%</f>
        <v>60994.194999999992</v>
      </c>
      <c r="R20" s="108">
        <f>Q20/$C20</f>
        <v>0.5</v>
      </c>
      <c r="S20" s="42"/>
      <c r="T20" s="43"/>
      <c r="U20" s="42"/>
      <c r="V20" s="43"/>
      <c r="W20" s="42"/>
      <c r="X20" s="43"/>
      <c r="Y20" s="116">
        <f t="shared" si="1"/>
        <v>121988.38999999998</v>
      </c>
      <c r="Z20" s="134">
        <f t="shared" si="2"/>
        <v>100</v>
      </c>
    </row>
    <row r="21" spans="1:26">
      <c r="A21" s="57" t="str">
        <f>RESUMO!A21</f>
        <v>11.0</v>
      </c>
      <c r="B21" s="4" t="str">
        <f>RESUMO!B21</f>
        <v>DIVISÓRIAS E BANCADAS</v>
      </c>
      <c r="C21" s="31">
        <f>RESUMO!D21</f>
        <v>42279.82</v>
      </c>
      <c r="D21" s="13">
        <f t="shared" si="0"/>
        <v>4.5335588887846856E-3</v>
      </c>
      <c r="E21" s="42"/>
      <c r="F21" s="42"/>
      <c r="G21" s="38"/>
      <c r="H21" s="38"/>
      <c r="I21" s="38"/>
      <c r="J21" s="38"/>
      <c r="K21" s="42"/>
      <c r="L21" s="43"/>
      <c r="M21" s="42"/>
      <c r="N21" s="43"/>
      <c r="O21" s="42"/>
      <c r="P21" s="43"/>
      <c r="Q21" s="107">
        <f>$C21*100%</f>
        <v>42279.82</v>
      </c>
      <c r="R21" s="108">
        <f>Q21/$C21</f>
        <v>1</v>
      </c>
      <c r="S21" s="42"/>
      <c r="T21" s="43"/>
      <c r="U21" s="42"/>
      <c r="V21" s="43"/>
      <c r="W21" s="42"/>
      <c r="X21" s="43"/>
      <c r="Y21" s="116">
        <f t="shared" si="1"/>
        <v>42279.82</v>
      </c>
      <c r="Z21" s="134">
        <f t="shared" si="2"/>
        <v>100</v>
      </c>
    </row>
    <row r="22" spans="1:26">
      <c r="A22" s="57" t="str">
        <f>RESUMO!A22</f>
        <v>12.0</v>
      </c>
      <c r="B22" s="4" t="str">
        <f>RESUMO!B22</f>
        <v>VIDROS E ESPELHOS</v>
      </c>
      <c r="C22" s="31">
        <f>RESUMO!D22</f>
        <v>95788.17</v>
      </c>
      <c r="D22" s="13">
        <f t="shared" si="0"/>
        <v>1.0271124842629854E-2</v>
      </c>
      <c r="E22" s="58"/>
      <c r="F22" s="58"/>
      <c r="G22" s="38"/>
      <c r="H22" s="38"/>
      <c r="I22" s="38"/>
      <c r="J22" s="38"/>
      <c r="K22" s="42"/>
      <c r="L22" s="43"/>
      <c r="M22" s="42"/>
      <c r="N22" s="43"/>
      <c r="O22" s="42"/>
      <c r="P22" s="43"/>
      <c r="Q22" s="42"/>
      <c r="R22" s="43"/>
      <c r="S22" s="107">
        <f>$C22*100%</f>
        <v>95788.17</v>
      </c>
      <c r="T22" s="108">
        <f>S22/$C22</f>
        <v>1</v>
      </c>
      <c r="U22" s="42"/>
      <c r="V22" s="43"/>
      <c r="W22" s="42"/>
      <c r="X22" s="43"/>
      <c r="Y22" s="116">
        <f t="shared" si="1"/>
        <v>95788.17</v>
      </c>
      <c r="Z22" s="134">
        <f t="shared" si="2"/>
        <v>100</v>
      </c>
    </row>
    <row r="23" spans="1:26">
      <c r="A23" s="57" t="str">
        <f>RESUMO!A23</f>
        <v>13.0</v>
      </c>
      <c r="B23" s="4" t="str">
        <f>RESUMO!B23</f>
        <v>PAISAGISMO E URBANISMO</v>
      </c>
      <c r="C23" s="31">
        <f>RESUMO!D23</f>
        <v>12108.27</v>
      </c>
      <c r="D23" s="13">
        <f t="shared" si="0"/>
        <v>1.2983393752931055E-3</v>
      </c>
      <c r="E23" s="58"/>
      <c r="F23" s="58"/>
      <c r="G23" s="38"/>
      <c r="H23" s="38"/>
      <c r="I23" s="38"/>
      <c r="J23" s="38"/>
      <c r="K23" s="42"/>
      <c r="L23" s="43"/>
      <c r="M23" s="42"/>
      <c r="N23" s="43"/>
      <c r="O23" s="42"/>
      <c r="P23" s="43"/>
      <c r="Q23" s="42"/>
      <c r="R23" s="43"/>
      <c r="S23" s="107">
        <f>$C23*50%</f>
        <v>6054.1350000000002</v>
      </c>
      <c r="T23" s="108">
        <f>S23/$C23</f>
        <v>0.5</v>
      </c>
      <c r="U23" s="107">
        <f>$C23*50%</f>
        <v>6054.1350000000002</v>
      </c>
      <c r="V23" s="108">
        <f>U23/$C23</f>
        <v>0.5</v>
      </c>
      <c r="W23" s="42"/>
      <c r="X23" s="43"/>
      <c r="Y23" s="116">
        <f t="shared" si="1"/>
        <v>12108.27</v>
      </c>
      <c r="Z23" s="134">
        <f t="shared" si="2"/>
        <v>100</v>
      </c>
    </row>
    <row r="24" spans="1:26">
      <c r="A24" s="57" t="str">
        <f>RESUMO!A24</f>
        <v>14.0</v>
      </c>
      <c r="B24" s="4" t="str">
        <f>RESUMO!B24</f>
        <v>SERVIÇOS COMPLEMENTARES</v>
      </c>
      <c r="C24" s="31">
        <f>RESUMO!D24</f>
        <v>246092.94999999998</v>
      </c>
      <c r="D24" s="13">
        <f t="shared" si="0"/>
        <v>2.6387928826086419E-2</v>
      </c>
      <c r="E24" s="58"/>
      <c r="F24" s="58"/>
      <c r="G24" s="38"/>
      <c r="H24" s="38"/>
      <c r="I24" s="38"/>
      <c r="J24" s="38"/>
      <c r="K24" s="42"/>
      <c r="L24" s="43"/>
      <c r="M24" s="42"/>
      <c r="N24" s="43"/>
      <c r="O24" s="38"/>
      <c r="P24" s="38"/>
      <c r="Q24" s="42"/>
      <c r="R24" s="43"/>
      <c r="S24" s="107">
        <f>$C24*50%</f>
        <v>123046.47499999999</v>
      </c>
      <c r="T24" s="108">
        <f>S24/$C24</f>
        <v>0.5</v>
      </c>
      <c r="U24" s="107">
        <f>$C24*50%</f>
        <v>123046.47499999999</v>
      </c>
      <c r="V24" s="108">
        <f>U24/$C24</f>
        <v>0.5</v>
      </c>
      <c r="W24" s="42"/>
      <c r="X24" s="43"/>
      <c r="Y24" s="116">
        <f t="shared" si="1"/>
        <v>246092.94999999998</v>
      </c>
      <c r="Z24" s="134">
        <f t="shared" si="2"/>
        <v>100</v>
      </c>
    </row>
    <row r="25" spans="1:26">
      <c r="A25" s="57" t="str">
        <f>RESUMO!A25</f>
        <v>15.0</v>
      </c>
      <c r="B25" s="4" t="str">
        <f>RESUMO!B25</f>
        <v>LIMPEZA GERAL DA OBRA</v>
      </c>
      <c r="C25" s="31">
        <f>RESUMO!D25</f>
        <v>18869.71</v>
      </c>
      <c r="D25" s="13">
        <f t="shared" si="0"/>
        <v>2.0233516012908587E-3</v>
      </c>
      <c r="E25" s="42"/>
      <c r="F25" s="43"/>
      <c r="G25" s="38"/>
      <c r="H25" s="38"/>
      <c r="I25" s="38"/>
      <c r="J25" s="38"/>
      <c r="K25" s="38"/>
      <c r="L25" s="38"/>
      <c r="M25" s="38"/>
      <c r="N25" s="38"/>
      <c r="O25" s="38"/>
      <c r="P25" s="38"/>
      <c r="Q25" s="38"/>
      <c r="R25" s="38"/>
      <c r="S25" s="38"/>
      <c r="T25" s="38"/>
      <c r="W25" s="107">
        <f>$C25*100%</f>
        <v>18869.71</v>
      </c>
      <c r="X25" s="108">
        <f>W25/$C25</f>
        <v>1</v>
      </c>
      <c r="Y25" s="116">
        <f t="shared" si="1"/>
        <v>18869.71</v>
      </c>
      <c r="Z25" s="134">
        <f t="shared" si="2"/>
        <v>100</v>
      </c>
    </row>
    <row r="26" spans="1:26">
      <c r="A26" s="57" t="str">
        <f>RESUMO!A26</f>
        <v>16.0</v>
      </c>
      <c r="B26" s="4" t="str">
        <f>RESUMO!B26</f>
        <v>ITENS GERAIS</v>
      </c>
      <c r="C26" s="31">
        <f>RESUMO!D26</f>
        <v>30208.530000000002</v>
      </c>
      <c r="D26" s="13">
        <f t="shared" si="0"/>
        <v>3.2391847859952775E-3</v>
      </c>
      <c r="E26" s="107">
        <f>$C26*50%</f>
        <v>15104.265000000001</v>
      </c>
      <c r="F26" s="108">
        <f>E26/$C26</f>
        <v>0.5</v>
      </c>
      <c r="G26" s="107">
        <f>$C26*50%</f>
        <v>15104.265000000001</v>
      </c>
      <c r="H26" s="108">
        <f t="shared" ref="H26:H31" si="3">G26/$C26</f>
        <v>0.5</v>
      </c>
      <c r="I26" s="38"/>
      <c r="J26" s="38"/>
      <c r="K26" s="38"/>
      <c r="L26" s="38"/>
      <c r="M26" s="38"/>
      <c r="N26" s="38"/>
      <c r="O26" s="38"/>
      <c r="P26" s="38"/>
      <c r="Q26" s="38"/>
      <c r="R26" s="38"/>
      <c r="S26" s="38"/>
      <c r="T26" s="38"/>
      <c r="U26" s="42"/>
      <c r="V26" s="43"/>
      <c r="W26" s="42"/>
      <c r="X26" s="43"/>
      <c r="Y26" s="116">
        <f t="shared" si="1"/>
        <v>30208.530000000002</v>
      </c>
      <c r="Z26" s="134">
        <f t="shared" si="2"/>
        <v>100</v>
      </c>
    </row>
    <row r="27" spans="1:26">
      <c r="A27" s="57" t="str">
        <f>RESUMO!A27</f>
        <v>17.0</v>
      </c>
      <c r="B27" s="4" t="str">
        <f>RESUMO!B27</f>
        <v>BLOCOS SOBRE ESTACAS</v>
      </c>
      <c r="C27" s="31">
        <f>RESUMO!D27</f>
        <v>392727.83</v>
      </c>
      <c r="D27" s="13">
        <f t="shared" si="0"/>
        <v>4.211121865158416E-2</v>
      </c>
      <c r="E27" s="107">
        <f>$C27*20%</f>
        <v>78545.566000000006</v>
      </c>
      <c r="F27" s="108">
        <f>E27/$C27</f>
        <v>0.2</v>
      </c>
      <c r="G27" s="107">
        <f>$C27*60%</f>
        <v>235636.698</v>
      </c>
      <c r="H27" s="108">
        <f t="shared" si="3"/>
        <v>0.6</v>
      </c>
      <c r="I27" s="107">
        <f>$C27*20%</f>
        <v>78545.566000000006</v>
      </c>
      <c r="J27" s="108">
        <f t="shared" ref="J27:J32" si="4">I27/$C27</f>
        <v>0.2</v>
      </c>
      <c r="K27" s="42"/>
      <c r="L27" s="43"/>
      <c r="M27" s="42"/>
      <c r="N27" s="43"/>
      <c r="O27" s="42"/>
      <c r="P27" s="43"/>
      <c r="Q27" s="42"/>
      <c r="R27" s="43"/>
      <c r="S27" s="42"/>
      <c r="T27" s="43"/>
      <c r="U27" s="42"/>
      <c r="V27" s="43"/>
      <c r="W27" s="42"/>
      <c r="X27" s="43"/>
      <c r="Y27" s="116">
        <f t="shared" si="1"/>
        <v>392727.83</v>
      </c>
      <c r="Z27" s="134">
        <f t="shared" si="2"/>
        <v>100</v>
      </c>
    </row>
    <row r="28" spans="1:26">
      <c r="A28" s="57" t="str">
        <f>RESUMO!A28</f>
        <v>18.0</v>
      </c>
      <c r="B28" s="4" t="str">
        <f>RESUMO!B28</f>
        <v>VIGAS BALDRAMES</v>
      </c>
      <c r="C28" s="31">
        <f>RESUMO!D28</f>
        <v>119612.22999999998</v>
      </c>
      <c r="D28" s="13">
        <f t="shared" si="0"/>
        <v>1.2825718948752814E-2</v>
      </c>
      <c r="E28" s="58"/>
      <c r="F28" s="58"/>
      <c r="G28" s="107">
        <f>$C28*70%</f>
        <v>83728.560999999987</v>
      </c>
      <c r="H28" s="108">
        <f t="shared" si="3"/>
        <v>0.7</v>
      </c>
      <c r="I28" s="107">
        <f>$C28*30%</f>
        <v>35883.668999999994</v>
      </c>
      <c r="J28" s="108">
        <f t="shared" si="4"/>
        <v>0.3</v>
      </c>
      <c r="K28" s="42"/>
      <c r="L28" s="43"/>
      <c r="M28" s="42"/>
      <c r="N28" s="43"/>
      <c r="O28" s="42"/>
      <c r="P28" s="43"/>
      <c r="Q28" s="42"/>
      <c r="R28" s="43"/>
      <c r="S28" s="42"/>
      <c r="T28" s="43"/>
      <c r="U28" s="38"/>
      <c r="V28" s="38"/>
      <c r="W28" s="42"/>
      <c r="X28" s="43"/>
      <c r="Y28" s="116">
        <f t="shared" si="1"/>
        <v>119612.22999999998</v>
      </c>
      <c r="Z28" s="134">
        <f t="shared" si="2"/>
        <v>100</v>
      </c>
    </row>
    <row r="29" spans="1:26">
      <c r="A29" s="57" t="str">
        <f>RESUMO!A29</f>
        <v>19.0</v>
      </c>
      <c r="B29" s="4" t="str">
        <f>RESUMO!B29</f>
        <v>RADIER BASE GERADOR</v>
      </c>
      <c r="C29" s="31">
        <f>RESUMO!D29</f>
        <v>9298.8199999999979</v>
      </c>
      <c r="D29" s="13">
        <f t="shared" si="0"/>
        <v>9.9708910932470385E-4</v>
      </c>
      <c r="E29" s="42"/>
      <c r="F29" s="43"/>
      <c r="G29" s="107">
        <f>$C29*50%</f>
        <v>4649.4099999999989</v>
      </c>
      <c r="H29" s="108">
        <f t="shared" si="3"/>
        <v>0.5</v>
      </c>
      <c r="I29" s="107">
        <f>$C29*50%</f>
        <v>4649.4099999999989</v>
      </c>
      <c r="J29" s="108">
        <f t="shared" si="4"/>
        <v>0.5</v>
      </c>
      <c r="K29" s="38"/>
      <c r="L29" s="38"/>
      <c r="M29" s="38"/>
      <c r="N29" s="38"/>
      <c r="O29" s="38"/>
      <c r="P29" s="38"/>
      <c r="Q29" s="42"/>
      <c r="R29" s="43"/>
      <c r="S29" s="42"/>
      <c r="T29" s="43"/>
      <c r="U29" s="38"/>
      <c r="V29" s="38"/>
      <c r="W29" s="38"/>
      <c r="X29" s="38"/>
      <c r="Y29" s="116">
        <f t="shared" si="1"/>
        <v>9298.8199999999979</v>
      </c>
      <c r="Z29" s="134">
        <f t="shared" si="2"/>
        <v>100</v>
      </c>
    </row>
    <row r="30" spans="1:26">
      <c r="A30" s="57" t="str">
        <f>RESUMO!A30</f>
        <v>20.0</v>
      </c>
      <c r="B30" s="4" t="str">
        <f>RESUMO!B30</f>
        <v>RADIER PÓRTICOS</v>
      </c>
      <c r="C30" s="31">
        <f>RESUMO!D30</f>
        <v>9363.25</v>
      </c>
      <c r="D30" s="13">
        <f t="shared" si="0"/>
        <v>1.0039977763721135E-3</v>
      </c>
      <c r="E30" s="58"/>
      <c r="F30" s="58"/>
      <c r="G30" s="107">
        <f>$C30*50%</f>
        <v>4681.625</v>
      </c>
      <c r="H30" s="108">
        <f t="shared" si="3"/>
        <v>0.5</v>
      </c>
      <c r="I30" s="107">
        <f>$C30*50%</f>
        <v>4681.625</v>
      </c>
      <c r="J30" s="108">
        <f t="shared" si="4"/>
        <v>0.5</v>
      </c>
      <c r="K30" s="58"/>
      <c r="L30" s="58"/>
      <c r="M30" s="58"/>
      <c r="N30" s="58"/>
      <c r="O30" s="58"/>
      <c r="P30" s="58"/>
      <c r="Q30" s="58"/>
      <c r="R30" s="58"/>
      <c r="S30" s="58"/>
      <c r="T30" s="58"/>
      <c r="U30" s="38"/>
      <c r="V30" s="38"/>
      <c r="W30" s="58"/>
      <c r="X30" s="58"/>
      <c r="Y30" s="116">
        <f t="shared" si="1"/>
        <v>9363.25</v>
      </c>
      <c r="Z30" s="134">
        <f t="shared" si="2"/>
        <v>100</v>
      </c>
    </row>
    <row r="31" spans="1:26">
      <c r="A31" s="57" t="str">
        <f>RESUMO!A31</f>
        <v>21.0</v>
      </c>
      <c r="B31" s="4" t="str">
        <f>RESUMO!B31</f>
        <v>PILARES</v>
      </c>
      <c r="C31" s="31">
        <f>RESUMO!D31</f>
        <v>122231.88</v>
      </c>
      <c r="D31" s="13">
        <f t="shared" si="0"/>
        <v>1.310661743751187E-2</v>
      </c>
      <c r="E31" s="58"/>
      <c r="F31" s="58"/>
      <c r="G31" s="107">
        <f>$C31*50%</f>
        <v>61115.94</v>
      </c>
      <c r="H31" s="108">
        <f t="shared" si="3"/>
        <v>0.5</v>
      </c>
      <c r="I31" s="107">
        <f>$C31*50%</f>
        <v>61115.94</v>
      </c>
      <c r="J31" s="108">
        <f t="shared" si="4"/>
        <v>0.5</v>
      </c>
      <c r="K31" s="58"/>
      <c r="L31" s="58"/>
      <c r="M31" s="58"/>
      <c r="N31" s="58"/>
      <c r="O31" s="58"/>
      <c r="P31" s="58"/>
      <c r="Q31" s="58"/>
      <c r="R31" s="58"/>
      <c r="S31" s="58"/>
      <c r="T31" s="58"/>
      <c r="U31" s="38"/>
      <c r="V31" s="38"/>
      <c r="W31" s="58"/>
      <c r="X31" s="58"/>
      <c r="Y31" s="116">
        <f t="shared" si="1"/>
        <v>122231.88</v>
      </c>
      <c r="Z31" s="134">
        <f t="shared" si="2"/>
        <v>100</v>
      </c>
    </row>
    <row r="32" spans="1:26">
      <c r="A32" s="57" t="str">
        <f>RESUMO!A32</f>
        <v>22.0</v>
      </c>
      <c r="B32" s="4" t="str">
        <f>RESUMO!B32</f>
        <v>VIGAS</v>
      </c>
      <c r="C32" s="31">
        <f>RESUMO!D32</f>
        <v>136210.37</v>
      </c>
      <c r="D32" s="13">
        <f t="shared" si="0"/>
        <v>1.4605495805283725E-2</v>
      </c>
      <c r="E32" s="42"/>
      <c r="F32" s="43"/>
      <c r="G32" s="42"/>
      <c r="H32" s="43"/>
      <c r="I32" s="107">
        <f>$C32*50%</f>
        <v>68105.184999999998</v>
      </c>
      <c r="J32" s="108">
        <f t="shared" si="4"/>
        <v>0.5</v>
      </c>
      <c r="K32" s="107">
        <f>$C32*50%</f>
        <v>68105.184999999998</v>
      </c>
      <c r="L32" s="108">
        <f>K32/$C32</f>
        <v>0.5</v>
      </c>
      <c r="M32" s="42"/>
      <c r="N32" s="43"/>
      <c r="O32" s="42"/>
      <c r="P32" s="43"/>
      <c r="Q32" s="42"/>
      <c r="R32" s="43"/>
      <c r="S32" s="42"/>
      <c r="T32" s="43"/>
      <c r="U32" s="42"/>
      <c r="V32" s="43"/>
      <c r="W32" s="42"/>
      <c r="X32" s="43"/>
      <c r="Y32" s="116">
        <f t="shared" si="1"/>
        <v>136210.37</v>
      </c>
      <c r="Z32" s="134">
        <f t="shared" si="2"/>
        <v>100</v>
      </c>
    </row>
    <row r="33" spans="1:26">
      <c r="A33" s="57" t="str">
        <f>RESUMO!A33</f>
        <v>23.0</v>
      </c>
      <c r="B33" s="4" t="str">
        <f>RESUMO!B33</f>
        <v>LAJES MACIÇAS</v>
      </c>
      <c r="C33" s="31">
        <f>RESUMO!D33</f>
        <v>62318.97</v>
      </c>
      <c r="D33" s="13">
        <f t="shared" si="0"/>
        <v>6.6823066035618453E-3</v>
      </c>
      <c r="E33" s="58"/>
      <c r="F33" s="58"/>
      <c r="G33" s="42"/>
      <c r="H33" s="43"/>
      <c r="I33" s="42"/>
      <c r="J33" s="43"/>
      <c r="K33" s="107">
        <f>$C33*50%</f>
        <v>31159.485000000001</v>
      </c>
      <c r="L33" s="108">
        <f>K33/$C33</f>
        <v>0.5</v>
      </c>
      <c r="M33" s="107">
        <f>$C33*50%</f>
        <v>31159.485000000001</v>
      </c>
      <c r="N33" s="108">
        <f>M33/$C33</f>
        <v>0.5</v>
      </c>
      <c r="O33" s="42"/>
      <c r="P33" s="43"/>
      <c r="Q33" s="42"/>
      <c r="R33" s="43"/>
      <c r="S33" s="42"/>
      <c r="T33" s="43"/>
      <c r="U33" s="38"/>
      <c r="V33" s="38"/>
      <c r="W33" s="42"/>
      <c r="X33" s="43"/>
      <c r="Y33" s="116">
        <f t="shared" si="1"/>
        <v>62318.97</v>
      </c>
      <c r="Z33" s="134">
        <f t="shared" si="2"/>
        <v>100</v>
      </c>
    </row>
    <row r="34" spans="1:26">
      <c r="A34" s="57" t="str">
        <f>RESUMO!A34</f>
        <v>24.0</v>
      </c>
      <c r="B34" s="4" t="str">
        <f>RESUMO!B34</f>
        <v>ESTRUTURA METÁLICA</v>
      </c>
      <c r="C34" s="31">
        <f>RESUMO!D34</f>
        <v>637993.36999999988</v>
      </c>
      <c r="D34" s="13">
        <f t="shared" si="0"/>
        <v>6.8410426381881384E-2</v>
      </c>
      <c r="E34" s="42"/>
      <c r="F34" s="43"/>
      <c r="G34" s="38"/>
      <c r="H34" s="38"/>
      <c r="I34" s="38"/>
      <c r="J34" s="38"/>
      <c r="K34" s="42"/>
      <c r="L34" s="43"/>
      <c r="M34" s="107">
        <f>$C34*50%</f>
        <v>318996.68499999994</v>
      </c>
      <c r="N34" s="108">
        <f>M34/$C34</f>
        <v>0.5</v>
      </c>
      <c r="O34" s="107">
        <f>$C34*50%</f>
        <v>318996.68499999994</v>
      </c>
      <c r="P34" s="108">
        <f>O34/$C34</f>
        <v>0.5</v>
      </c>
      <c r="Q34" s="38"/>
      <c r="R34" s="38"/>
      <c r="S34" s="38"/>
      <c r="T34" s="38"/>
      <c r="U34" s="38"/>
      <c r="V34" s="38"/>
      <c r="W34" s="38"/>
      <c r="X34" s="38"/>
      <c r="Y34" s="116">
        <f t="shared" si="1"/>
        <v>637993.36999999988</v>
      </c>
      <c r="Z34" s="134">
        <f t="shared" si="2"/>
        <v>100</v>
      </c>
    </row>
    <row r="35" spans="1:26">
      <c r="A35" s="57" t="str">
        <f>RESUMO!A35</f>
        <v>25.0</v>
      </c>
      <c r="B35" s="4" t="str">
        <f>RESUMO!B35</f>
        <v>FUNDAÇÃO NOVAS PAREDES</v>
      </c>
      <c r="C35" s="31">
        <f>RESUMO!D35</f>
        <v>193171.59</v>
      </c>
      <c r="D35" s="13">
        <f t="shared" si="0"/>
        <v>2.0713304335382009E-2</v>
      </c>
      <c r="E35" s="58"/>
      <c r="F35" s="58"/>
      <c r="G35" s="107">
        <f>$C35*50%</f>
        <v>96585.794999999998</v>
      </c>
      <c r="H35" s="108">
        <f>G35/$C35</f>
        <v>0.5</v>
      </c>
      <c r="I35" s="107">
        <f>$C35*50%</f>
        <v>96585.794999999998</v>
      </c>
      <c r="J35" s="108">
        <f>I35/$C35</f>
        <v>0.5</v>
      </c>
      <c r="K35" s="38"/>
      <c r="L35" s="38"/>
      <c r="M35" s="58"/>
      <c r="N35" s="58"/>
      <c r="O35" s="58"/>
      <c r="P35" s="58"/>
      <c r="Q35" s="58"/>
      <c r="R35" s="58"/>
      <c r="S35" s="58"/>
      <c r="T35" s="58"/>
      <c r="U35" s="58"/>
      <c r="V35" s="58"/>
      <c r="W35" s="58"/>
      <c r="X35" s="58"/>
      <c r="Y35" s="116">
        <f t="shared" si="1"/>
        <v>193171.59</v>
      </c>
      <c r="Z35" s="134">
        <f t="shared" si="2"/>
        <v>100</v>
      </c>
    </row>
    <row r="36" spans="1:26">
      <c r="A36" s="57" t="str">
        <f>RESUMO!A36</f>
        <v>26.0</v>
      </c>
      <c r="B36" s="4" t="str">
        <f>RESUMO!B36</f>
        <v>ESTRUTURA PERGOLADOS</v>
      </c>
      <c r="C36" s="31">
        <f>RESUMO!D36</f>
        <v>65348.08</v>
      </c>
      <c r="D36" s="13">
        <f t="shared" si="0"/>
        <v>7.0071104595292215E-3</v>
      </c>
      <c r="E36" s="58"/>
      <c r="F36" s="58"/>
      <c r="G36" s="107">
        <f>$C36*50%</f>
        <v>32674.04</v>
      </c>
      <c r="H36" s="108">
        <f>G36/$C36</f>
        <v>0.5</v>
      </c>
      <c r="I36" s="107">
        <f>$C36*50%</f>
        <v>32674.04</v>
      </c>
      <c r="J36" s="108">
        <f>I36/$C36</f>
        <v>0.5</v>
      </c>
      <c r="K36" s="42"/>
      <c r="L36" s="43"/>
      <c r="M36" s="38"/>
      <c r="N36" s="38"/>
      <c r="O36" s="58"/>
      <c r="P36" s="58"/>
      <c r="Q36" s="58"/>
      <c r="R36" s="58"/>
      <c r="S36" s="58"/>
      <c r="T36" s="58"/>
      <c r="U36" s="58"/>
      <c r="V36" s="58"/>
      <c r="W36" s="58"/>
      <c r="X36" s="58"/>
      <c r="Y36" s="116">
        <f t="shared" si="1"/>
        <v>65348.08</v>
      </c>
      <c r="Z36" s="134">
        <f t="shared" si="2"/>
        <v>100</v>
      </c>
    </row>
    <row r="37" spans="1:26">
      <c r="A37" s="57" t="str">
        <f>RESUMO!A37</f>
        <v>27.0</v>
      </c>
      <c r="B37" s="4" t="str">
        <f>RESUMO!B37</f>
        <v>ÁGUA FRIA</v>
      </c>
      <c r="C37" s="31">
        <f>RESUMO!D37</f>
        <v>381374.1100000001</v>
      </c>
      <c r="D37" s="13">
        <f t="shared" si="0"/>
        <v>4.0893787777309579E-2</v>
      </c>
      <c r="E37" s="42"/>
      <c r="F37" s="42"/>
      <c r="G37" s="38"/>
      <c r="H37" s="38"/>
      <c r="I37" s="42"/>
      <c r="J37" s="43"/>
      <c r="K37" s="107">
        <f>$C37*25%</f>
        <v>95343.527500000026</v>
      </c>
      <c r="L37" s="108">
        <f>K37/$C37</f>
        <v>0.25</v>
      </c>
      <c r="M37" s="107">
        <f>$C37*25%</f>
        <v>95343.527500000026</v>
      </c>
      <c r="N37" s="108">
        <f>M37/$C37</f>
        <v>0.25</v>
      </c>
      <c r="O37" s="107">
        <f>$C37*25%</f>
        <v>95343.527500000026</v>
      </c>
      <c r="P37" s="108">
        <f>O37/$C37</f>
        <v>0.25</v>
      </c>
      <c r="Q37" s="107">
        <f>$C37*25%</f>
        <v>95343.527500000026</v>
      </c>
      <c r="R37" s="108">
        <f>Q37/$C37</f>
        <v>0.25</v>
      </c>
      <c r="S37" s="38"/>
      <c r="T37" s="38"/>
      <c r="U37" s="42"/>
      <c r="V37" s="43"/>
      <c r="W37" s="42"/>
      <c r="X37" s="43"/>
      <c r="Y37" s="116">
        <f t="shared" si="1"/>
        <v>381374.1100000001</v>
      </c>
      <c r="Z37" s="134">
        <f t="shared" si="2"/>
        <v>100</v>
      </c>
    </row>
    <row r="38" spans="1:26">
      <c r="A38" s="57" t="str">
        <f>RESUMO!A38</f>
        <v>28.0</v>
      </c>
      <c r="B38" s="4" t="str">
        <f>RESUMO!B38</f>
        <v>ESGOTO</v>
      </c>
      <c r="C38" s="31">
        <f>RESUMO!D38</f>
        <v>121858.00999999998</v>
      </c>
      <c r="D38" s="13">
        <f t="shared" si="0"/>
        <v>1.3066528296599017E-2</v>
      </c>
      <c r="E38" s="58"/>
      <c r="F38" s="58"/>
      <c r="G38" s="38"/>
      <c r="H38" s="38"/>
      <c r="I38" s="38"/>
      <c r="J38" s="38"/>
      <c r="K38" s="107">
        <f>$C38*25%</f>
        <v>30464.502499999995</v>
      </c>
      <c r="L38" s="108">
        <f>K38/$C38</f>
        <v>0.25</v>
      </c>
      <c r="M38" s="107">
        <f>$C38*25%</f>
        <v>30464.502499999995</v>
      </c>
      <c r="N38" s="108">
        <f>M38/$C38</f>
        <v>0.25</v>
      </c>
      <c r="O38" s="107">
        <f>$C38*25%</f>
        <v>30464.502499999995</v>
      </c>
      <c r="P38" s="108">
        <f>O38/$C38</f>
        <v>0.25</v>
      </c>
      <c r="Q38" s="107">
        <f>$C38*25%</f>
        <v>30464.502499999995</v>
      </c>
      <c r="R38" s="108">
        <f>Q38/$C38</f>
        <v>0.25</v>
      </c>
      <c r="S38" s="42"/>
      <c r="T38" s="43"/>
      <c r="U38" s="42"/>
      <c r="V38" s="43"/>
      <c r="W38" s="42"/>
      <c r="X38" s="43"/>
      <c r="Y38" s="116">
        <f t="shared" si="1"/>
        <v>121858.00999999998</v>
      </c>
      <c r="Z38" s="134">
        <f t="shared" si="2"/>
        <v>100</v>
      </c>
    </row>
    <row r="39" spans="1:26">
      <c r="A39" s="57" t="str">
        <f>RESUMO!A39</f>
        <v>29.0</v>
      </c>
      <c r="B39" s="4" t="str">
        <f>RESUMO!B39</f>
        <v>BAIXA TENSÃO</v>
      </c>
      <c r="C39" s="31">
        <f>RESUMO!D39</f>
        <v>504769.44</v>
      </c>
      <c r="D39" s="13">
        <f t="shared" si="0"/>
        <v>5.4125159035655027E-2</v>
      </c>
      <c r="E39" s="58"/>
      <c r="F39" s="58"/>
      <c r="G39" s="42"/>
      <c r="H39" s="43"/>
      <c r="I39" s="42"/>
      <c r="J39" s="43"/>
      <c r="K39" s="42"/>
      <c r="L39" s="43"/>
      <c r="M39" s="107">
        <f>$C39*25%</f>
        <v>126192.36</v>
      </c>
      <c r="N39" s="108">
        <f>M39/$C39</f>
        <v>0.25</v>
      </c>
      <c r="O39" s="107">
        <f>$C39*25%</f>
        <v>126192.36</v>
      </c>
      <c r="P39" s="108">
        <f>O39/$C39</f>
        <v>0.25</v>
      </c>
      <c r="Q39" s="107">
        <f>$C39*25%</f>
        <v>126192.36</v>
      </c>
      <c r="R39" s="108">
        <f>Q39/$C39</f>
        <v>0.25</v>
      </c>
      <c r="S39" s="107">
        <f>$C39*25%</f>
        <v>126192.36</v>
      </c>
      <c r="T39" s="108">
        <f>S39/$C39</f>
        <v>0.25</v>
      </c>
      <c r="U39" s="42"/>
      <c r="V39" s="43"/>
      <c r="W39" s="42"/>
      <c r="X39" s="43"/>
      <c r="Y39" s="116">
        <f t="shared" si="1"/>
        <v>504769.44</v>
      </c>
      <c r="Z39" s="134">
        <f t="shared" si="2"/>
        <v>100</v>
      </c>
    </row>
    <row r="40" spans="1:26">
      <c r="A40" s="57" t="str">
        <f>RESUMO!A40</f>
        <v>30.0</v>
      </c>
      <c r="B40" s="4" t="str">
        <f>RESUMO!B40</f>
        <v>ALTA TENSÃO</v>
      </c>
      <c r="C40" s="31">
        <f>RESUMO!D40</f>
        <v>257451.21999999997</v>
      </c>
      <c r="D40" s="13">
        <f t="shared" si="0"/>
        <v>2.7605847585431102E-2</v>
      </c>
      <c r="E40" s="42"/>
      <c r="F40" s="43"/>
      <c r="G40" s="42"/>
      <c r="H40" s="43"/>
      <c r="I40" s="58"/>
      <c r="J40" s="58"/>
      <c r="K40" s="58"/>
      <c r="L40" s="58"/>
      <c r="M40" s="42"/>
      <c r="N40" s="43"/>
      <c r="O40" s="42"/>
      <c r="P40" s="43"/>
      <c r="Q40" s="107">
        <f>$C40*50%</f>
        <v>128725.60999999999</v>
      </c>
      <c r="R40" s="108">
        <f>Q40/$C40</f>
        <v>0.5</v>
      </c>
      <c r="S40" s="107">
        <f>$C40*50%</f>
        <v>128725.60999999999</v>
      </c>
      <c r="T40" s="108">
        <f>S40/$C40</f>
        <v>0.5</v>
      </c>
      <c r="U40" s="58"/>
      <c r="V40" s="58"/>
      <c r="W40" s="58"/>
      <c r="X40" s="58"/>
      <c r="Y40" s="116">
        <f t="shared" si="1"/>
        <v>257451.21999999997</v>
      </c>
      <c r="Z40" s="134">
        <f t="shared" si="2"/>
        <v>100</v>
      </c>
    </row>
    <row r="41" spans="1:26">
      <c r="A41" s="57" t="str">
        <f>RESUMO!A41</f>
        <v>31.0</v>
      </c>
      <c r="B41" s="4" t="str">
        <f>RESUMO!B41</f>
        <v>SPDA</v>
      </c>
      <c r="C41" s="31">
        <f>RESUMO!D41</f>
        <v>112920.67</v>
      </c>
      <c r="D41" s="13">
        <f t="shared" si="0"/>
        <v>1.2108199779611696E-2</v>
      </c>
      <c r="E41" s="58"/>
      <c r="F41" s="58"/>
      <c r="G41" s="42"/>
      <c r="H41" s="43"/>
      <c r="I41" s="42"/>
      <c r="J41" s="43"/>
      <c r="K41" s="38"/>
      <c r="L41" s="38"/>
      <c r="M41" s="42"/>
      <c r="N41" s="43"/>
      <c r="O41" s="42"/>
      <c r="P41" s="43"/>
      <c r="Q41" s="42"/>
      <c r="R41" s="43"/>
      <c r="S41" s="107">
        <f>$C41*50%</f>
        <v>56460.334999999999</v>
      </c>
      <c r="T41" s="108">
        <f>S41/$C41</f>
        <v>0.5</v>
      </c>
      <c r="U41" s="107">
        <f>$C41*50%</f>
        <v>56460.334999999999</v>
      </c>
      <c r="V41" s="108">
        <f>U41/$C41</f>
        <v>0.5</v>
      </c>
      <c r="W41" s="42"/>
      <c r="X41" s="43"/>
      <c r="Y41" s="116">
        <f t="shared" si="1"/>
        <v>112920.67</v>
      </c>
      <c r="Z41" s="134">
        <f t="shared" si="2"/>
        <v>100</v>
      </c>
    </row>
    <row r="42" spans="1:26">
      <c r="A42" s="57" t="str">
        <f>RESUMO!A42</f>
        <v>32.0</v>
      </c>
      <c r="B42" s="4" t="str">
        <f>RESUMO!B42</f>
        <v>INSTALAÇÕES GLP</v>
      </c>
      <c r="C42" s="31">
        <f>RESUMO!D42</f>
        <v>16908.490000000002</v>
      </c>
      <c r="D42" s="13">
        <f t="shared" si="0"/>
        <v>1.813054907410367E-3</v>
      </c>
      <c r="E42" s="58"/>
      <c r="F42" s="58"/>
      <c r="G42" s="58"/>
      <c r="H42" s="58"/>
      <c r="I42" s="42"/>
      <c r="J42" s="43"/>
      <c r="K42" s="42"/>
      <c r="L42" s="43"/>
      <c r="M42" s="42"/>
      <c r="N42" s="43"/>
      <c r="O42" s="42"/>
      <c r="P42" s="43"/>
      <c r="Q42" s="42"/>
      <c r="R42" s="43"/>
      <c r="S42" s="58"/>
      <c r="T42" s="58"/>
      <c r="U42" s="107">
        <f>$C42*50%</f>
        <v>8454.2450000000008</v>
      </c>
      <c r="V42" s="108">
        <f>U42/$C42</f>
        <v>0.5</v>
      </c>
      <c r="W42" s="107">
        <f>$C42*50%</f>
        <v>8454.2450000000008</v>
      </c>
      <c r="X42" s="108">
        <f>W42/$C42</f>
        <v>0.5</v>
      </c>
      <c r="Y42" s="116">
        <f t="shared" si="1"/>
        <v>16908.490000000002</v>
      </c>
      <c r="Z42" s="134">
        <f t="shared" si="2"/>
        <v>100</v>
      </c>
    </row>
    <row r="43" spans="1:26">
      <c r="A43" s="57" t="str">
        <f>RESUMO!A43</f>
        <v>33.0</v>
      </c>
      <c r="B43" s="4" t="str">
        <f>RESUMO!B43</f>
        <v>INSTALAÇÕES GÁS MEDICINAL</v>
      </c>
      <c r="C43" s="31">
        <f>RESUMO!D43</f>
        <v>913614.35</v>
      </c>
      <c r="D43" s="13">
        <f t="shared" si="0"/>
        <v>9.79645716884259E-2</v>
      </c>
      <c r="E43" s="42"/>
      <c r="F43" s="43"/>
      <c r="G43" s="42"/>
      <c r="H43" s="43"/>
      <c r="I43" s="42"/>
      <c r="J43" s="43"/>
      <c r="K43" s="42"/>
      <c r="L43" s="43"/>
      <c r="M43" s="42"/>
      <c r="N43" s="43"/>
      <c r="O43" s="42"/>
      <c r="P43" s="43"/>
      <c r="Q43" s="42"/>
      <c r="R43" s="43"/>
      <c r="S43" s="58"/>
      <c r="T43" s="58"/>
      <c r="U43" s="107">
        <f>$C43*50%</f>
        <v>456807.17499999999</v>
      </c>
      <c r="V43" s="108">
        <f>U43/$C43</f>
        <v>0.5</v>
      </c>
      <c r="W43" s="107">
        <f>$C43*50%</f>
        <v>456807.17499999999</v>
      </c>
      <c r="X43" s="108">
        <f>W43/$C43</f>
        <v>0.5</v>
      </c>
      <c r="Y43" s="116">
        <f t="shared" si="1"/>
        <v>913614.35</v>
      </c>
      <c r="Z43" s="134">
        <f t="shared" si="2"/>
        <v>100</v>
      </c>
    </row>
    <row r="44" spans="1:26">
      <c r="A44" s="57" t="str">
        <f>RESUMO!A44</f>
        <v>34.0</v>
      </c>
      <c r="B44" s="4" t="str">
        <f>RESUMO!B44</f>
        <v>EQUIPAMENTOS DE COMBATE E PREVENÇÃO A INCÊNDIO</v>
      </c>
      <c r="C44" s="31">
        <f>RESUMO!D44</f>
        <v>49545.27</v>
      </c>
      <c r="D44" s="13">
        <f t="shared" si="0"/>
        <v>5.3126148409746591E-3</v>
      </c>
      <c r="E44" s="42"/>
      <c r="F44" s="43"/>
      <c r="G44" s="42"/>
      <c r="H44" s="43"/>
      <c r="I44" s="38"/>
      <c r="J44" s="38"/>
      <c r="K44" s="42"/>
      <c r="L44" s="43"/>
      <c r="M44" s="58"/>
      <c r="N44" s="58"/>
      <c r="O44" s="58"/>
      <c r="P44" s="58"/>
      <c r="Q44" s="58"/>
      <c r="R44" s="58"/>
      <c r="S44" s="42"/>
      <c r="T44" s="43"/>
      <c r="U44" s="107">
        <f>$C44*50%</f>
        <v>24772.634999999998</v>
      </c>
      <c r="V44" s="108">
        <f>U44/$C44</f>
        <v>0.5</v>
      </c>
      <c r="W44" s="107">
        <f>$C44*50%</f>
        <v>24772.634999999998</v>
      </c>
      <c r="X44" s="108">
        <f>W44/$C44</f>
        <v>0.5</v>
      </c>
      <c r="Y44" s="116">
        <f t="shared" si="1"/>
        <v>49545.27</v>
      </c>
      <c r="Z44" s="134">
        <f t="shared" si="2"/>
        <v>100</v>
      </c>
    </row>
    <row r="45" spans="1:26">
      <c r="A45" s="57" t="str">
        <f>RESUMO!A45</f>
        <v>35.0</v>
      </c>
      <c r="B45" s="4" t="str">
        <f>RESUMO!B45</f>
        <v>HIDRANTES</v>
      </c>
      <c r="C45" s="31">
        <f>RESUMO!D45</f>
        <v>55008.39</v>
      </c>
      <c r="D45" s="13">
        <f t="shared" si="0"/>
        <v>5.8984114748415351E-3</v>
      </c>
      <c r="E45" s="42"/>
      <c r="F45" s="43"/>
      <c r="G45" s="42"/>
      <c r="H45" s="43"/>
      <c r="I45" s="38"/>
      <c r="J45" s="38"/>
      <c r="K45" s="38"/>
      <c r="L45" s="38"/>
      <c r="M45" s="58"/>
      <c r="N45" s="58"/>
      <c r="O45" s="58"/>
      <c r="P45" s="58"/>
      <c r="Q45" s="58"/>
      <c r="R45" s="58"/>
      <c r="S45" s="58"/>
      <c r="T45" s="58"/>
      <c r="U45" s="42"/>
      <c r="V45" s="43"/>
      <c r="W45" s="107">
        <f>$C45*100%</f>
        <v>55008.39</v>
      </c>
      <c r="X45" s="108">
        <f>W45/$C45</f>
        <v>1</v>
      </c>
      <c r="Y45" s="116">
        <f t="shared" si="1"/>
        <v>55008.39</v>
      </c>
      <c r="Z45" s="134">
        <f t="shared" si="2"/>
        <v>100</v>
      </c>
    </row>
    <row r="46" spans="1:26">
      <c r="A46" s="57" t="str">
        <f>RESUMO!A46</f>
        <v>36.0</v>
      </c>
      <c r="B46" s="4" t="str">
        <f>RESUMO!B46</f>
        <v>SINALIZAÇÃO DE ALERTA</v>
      </c>
      <c r="C46" s="31">
        <f>RESUMO!D46</f>
        <v>3236.7200000000003</v>
      </c>
      <c r="D46" s="13">
        <f t="shared" si="0"/>
        <v>3.4706535473677915E-4</v>
      </c>
      <c r="E46" s="58"/>
      <c r="F46" s="58"/>
      <c r="G46" s="58"/>
      <c r="H46" s="58"/>
      <c r="I46" s="42"/>
      <c r="J46" s="43"/>
      <c r="K46" s="58"/>
      <c r="L46" s="58"/>
      <c r="M46" s="42"/>
      <c r="N46" s="43"/>
      <c r="O46" s="42"/>
      <c r="P46" s="43"/>
      <c r="Q46" s="42"/>
      <c r="R46" s="43"/>
      <c r="S46" s="42"/>
      <c r="T46" s="43"/>
      <c r="U46" s="42"/>
      <c r="V46" s="43"/>
      <c r="W46" s="107">
        <f>$C46*100%</f>
        <v>3236.7200000000003</v>
      </c>
      <c r="X46" s="108">
        <f>W46/$C46</f>
        <v>1</v>
      </c>
      <c r="Y46" s="116">
        <f t="shared" si="1"/>
        <v>3236.7200000000003</v>
      </c>
      <c r="Z46" s="134">
        <f t="shared" si="2"/>
        <v>100</v>
      </c>
    </row>
    <row r="47" spans="1:26">
      <c r="A47" s="60"/>
      <c r="B47" s="6" t="s">
        <v>18</v>
      </c>
      <c r="C47" s="15">
        <f>SUM(C10:C46)</f>
        <v>9325966.870000001</v>
      </c>
      <c r="D47" s="16">
        <f>SUM(D10:D46)</f>
        <v>0.99999999999999989</v>
      </c>
      <c r="E47" s="15">
        <f>SUM(E10:E46)</f>
        <v>252888.06800000003</v>
      </c>
      <c r="F47" s="17">
        <f>E47/$C$47</f>
        <v>2.7116552259422728E-2</v>
      </c>
      <c r="G47" s="15">
        <f>SUM(G10:G46)</f>
        <v>576881.36100000003</v>
      </c>
      <c r="H47" s="17">
        <f>G47/$C$47</f>
        <v>6.1857539174380527E-2</v>
      </c>
      <c r="I47" s="15">
        <f>SUM(I10:I46)</f>
        <v>575137.647</v>
      </c>
      <c r="J47" s="17">
        <f>I47/$C$47</f>
        <v>6.1670565102490006E-2</v>
      </c>
      <c r="K47" s="15">
        <f>SUM(K10:K46)</f>
        <v>740501.31199999992</v>
      </c>
      <c r="L47" s="17">
        <f>K47/$C$47</f>
        <v>7.9402095495541877E-2</v>
      </c>
      <c r="M47" s="15">
        <f>SUM(M10:M46)</f>
        <v>1308113.702</v>
      </c>
      <c r="N47" s="17">
        <f>M47/$C$47</f>
        <v>0.14026574619388499</v>
      </c>
      <c r="O47" s="15">
        <f>SUM(O10:O46)</f>
        <v>2093798.9370000004</v>
      </c>
      <c r="P47" s="17">
        <f>O47/$C$47</f>
        <v>0.22451280024759515</v>
      </c>
      <c r="Q47" s="15">
        <f>SUM(Q10:Q46)</f>
        <v>1541801.3920000005</v>
      </c>
      <c r="R47" s="17">
        <f>Q47/$C$47</f>
        <v>0.16532349015303766</v>
      </c>
      <c r="S47" s="15">
        <f>SUM(S10:S46)</f>
        <v>743831.31699999992</v>
      </c>
      <c r="T47" s="17">
        <f>S47/$C$47</f>
        <v>7.9759163566490321E-2</v>
      </c>
      <c r="U47" s="15">
        <f>SUM(U10:U46)</f>
        <v>883159.23200000008</v>
      </c>
      <c r="V47" s="17">
        <f>U47/$C$47</f>
        <v>9.469894589063664E-2</v>
      </c>
      <c r="W47" s="15">
        <f>SUM(W10:W46)</f>
        <v>609853.902</v>
      </c>
      <c r="X47" s="17">
        <f>W47/$C$47</f>
        <v>6.5393101916520091E-2</v>
      </c>
      <c r="Y47" s="15">
        <f>SUM(Y10:Y46)</f>
        <v>9325966.870000001</v>
      </c>
      <c r="Z47" s="201">
        <f>Y47/$C$47</f>
        <v>1</v>
      </c>
    </row>
    <row r="50" spans="2:2" s="4" customFormat="1">
      <c r="B50" s="7"/>
    </row>
  </sheetData>
  <mergeCells count="18">
    <mergeCell ref="Y7:Z7"/>
    <mergeCell ref="U7:V7"/>
    <mergeCell ref="W7:X7"/>
    <mergeCell ref="M7:N7"/>
    <mergeCell ref="O7:P7"/>
    <mergeCell ref="A9:D9"/>
    <mergeCell ref="Q7:R7"/>
    <mergeCell ref="S7:T7"/>
    <mergeCell ref="B1:X1"/>
    <mergeCell ref="A7:A8"/>
    <mergeCell ref="B7:B8"/>
    <mergeCell ref="C7:C8"/>
    <mergeCell ref="D7:D8"/>
    <mergeCell ref="E7:F7"/>
    <mergeCell ref="G7:H7"/>
    <mergeCell ref="A6:X6"/>
    <mergeCell ref="I7:J7"/>
    <mergeCell ref="K7:L7"/>
  </mergeCells>
  <pageMargins left="0.7" right="0.7" top="0.75" bottom="0.75" header="0.3" footer="0.3"/>
  <pageSetup paperSize="8" fitToWidth="3" orientation="landscape" r:id="rId1"/>
  <headerFooter>
    <oddFooter xml:space="preserve">&amp;C&amp;9&amp;K00-048&amp;P / &amp;N&amp;R&amp;7&amp;K00-048&amp;A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75"/>
  <sheetViews>
    <sheetView showOutlineSymbols="0" showWhiteSpace="0" workbookViewId="0">
      <selection activeCell="C341" sqref="C341"/>
    </sheetView>
  </sheetViews>
  <sheetFormatPr defaultRowHeight="14.25"/>
  <cols>
    <col min="1" max="1" width="13.7109375" style="202" bestFit="1" customWidth="1"/>
    <col min="2" max="2" width="11.42578125" style="202" bestFit="1" customWidth="1"/>
    <col min="3" max="3" width="68.5703125" style="202" bestFit="1" customWidth="1"/>
    <col min="4" max="6" width="13.7109375" style="202" bestFit="1" customWidth="1"/>
    <col min="7" max="8" width="16" style="202" bestFit="1" customWidth="1"/>
    <col min="9" max="16384" width="9.140625" style="202"/>
  </cols>
  <sheetData>
    <row r="1" spans="1:7" ht="15">
      <c r="A1" s="331" t="s">
        <v>1430</v>
      </c>
      <c r="B1" s="331"/>
      <c r="C1" s="331"/>
      <c r="D1" s="331"/>
      <c r="E1" s="331"/>
      <c r="F1" s="331"/>
      <c r="G1" s="331"/>
    </row>
    <row r="2" spans="1:7" ht="18" customHeight="1">
      <c r="A2" s="203" t="s">
        <v>1431</v>
      </c>
      <c r="B2" s="204" t="s">
        <v>1432</v>
      </c>
      <c r="C2" s="204" t="s">
        <v>1433</v>
      </c>
      <c r="D2" s="205" t="s">
        <v>1434</v>
      </c>
      <c r="E2" s="203" t="s">
        <v>1435</v>
      </c>
      <c r="F2" s="203" t="s">
        <v>1436</v>
      </c>
      <c r="G2" s="203" t="s">
        <v>133</v>
      </c>
    </row>
    <row r="3" spans="1:7" ht="24" customHeight="1">
      <c r="A3" s="206" t="s">
        <v>247</v>
      </c>
      <c r="B3" s="207" t="s">
        <v>1437</v>
      </c>
      <c r="C3" s="207" t="s">
        <v>183</v>
      </c>
      <c r="D3" s="208" t="s">
        <v>27</v>
      </c>
      <c r="E3" s="209">
        <v>1</v>
      </c>
      <c r="F3" s="210">
        <v>321.61</v>
      </c>
      <c r="G3" s="210">
        <v>321.61</v>
      </c>
    </row>
    <row r="4" spans="1:7" ht="24" customHeight="1">
      <c r="A4" s="211" t="s">
        <v>1438</v>
      </c>
      <c r="B4" s="212" t="s">
        <v>1439</v>
      </c>
      <c r="C4" s="212" t="s">
        <v>1440</v>
      </c>
      <c r="D4" s="213" t="s">
        <v>1441</v>
      </c>
      <c r="E4" s="214">
        <v>1</v>
      </c>
      <c r="F4" s="215">
        <v>18.63</v>
      </c>
      <c r="G4" s="215">
        <v>18.63</v>
      </c>
    </row>
    <row r="5" spans="1:7" ht="24" customHeight="1">
      <c r="A5" s="211" t="s">
        <v>1442</v>
      </c>
      <c r="B5" s="212" t="s">
        <v>1439</v>
      </c>
      <c r="C5" s="212" t="s">
        <v>1443</v>
      </c>
      <c r="D5" s="213" t="s">
        <v>1441</v>
      </c>
      <c r="E5" s="214">
        <v>2</v>
      </c>
      <c r="F5" s="215">
        <v>15.16</v>
      </c>
      <c r="G5" s="215">
        <v>30.32</v>
      </c>
    </row>
    <row r="6" spans="1:7" ht="36" customHeight="1">
      <c r="A6" s="211" t="s">
        <v>1444</v>
      </c>
      <c r="B6" s="212" t="s">
        <v>1439</v>
      </c>
      <c r="C6" s="212" t="s">
        <v>1445</v>
      </c>
      <c r="D6" s="213" t="s">
        <v>191</v>
      </c>
      <c r="E6" s="214">
        <v>0.01</v>
      </c>
      <c r="F6" s="215">
        <v>320.37</v>
      </c>
      <c r="G6" s="215">
        <v>3.2</v>
      </c>
    </row>
    <row r="7" spans="1:7" ht="24" customHeight="1">
      <c r="A7" s="216" t="s">
        <v>1446</v>
      </c>
      <c r="B7" s="217" t="s">
        <v>1439</v>
      </c>
      <c r="C7" s="217" t="s">
        <v>1447</v>
      </c>
      <c r="D7" s="218" t="s">
        <v>26</v>
      </c>
      <c r="E7" s="219">
        <v>1</v>
      </c>
      <c r="F7" s="220">
        <v>5.66</v>
      </c>
      <c r="G7" s="220">
        <v>5.66</v>
      </c>
    </row>
    <row r="8" spans="1:7" ht="24" customHeight="1">
      <c r="A8" s="216" t="s">
        <v>1448</v>
      </c>
      <c r="B8" s="217" t="s">
        <v>1439</v>
      </c>
      <c r="C8" s="217" t="s">
        <v>1449</v>
      </c>
      <c r="D8" s="218" t="s">
        <v>26</v>
      </c>
      <c r="E8" s="219">
        <v>4</v>
      </c>
      <c r="F8" s="220">
        <v>9.0399999999999991</v>
      </c>
      <c r="G8" s="220">
        <v>36.159999999999997</v>
      </c>
    </row>
    <row r="9" spans="1:7" ht="36" customHeight="1">
      <c r="A9" s="216" t="s">
        <v>1450</v>
      </c>
      <c r="B9" s="217" t="s">
        <v>1439</v>
      </c>
      <c r="C9" s="217" t="s">
        <v>1451</v>
      </c>
      <c r="D9" s="218" t="s">
        <v>27</v>
      </c>
      <c r="E9" s="219">
        <v>1</v>
      </c>
      <c r="F9" s="220">
        <v>225</v>
      </c>
      <c r="G9" s="220">
        <v>225</v>
      </c>
    </row>
    <row r="10" spans="1:7" ht="24" customHeight="1">
      <c r="A10" s="216" t="s">
        <v>1452</v>
      </c>
      <c r="B10" s="217" t="s">
        <v>1439</v>
      </c>
      <c r="C10" s="217" t="s">
        <v>1453</v>
      </c>
      <c r="D10" s="218" t="s">
        <v>777</v>
      </c>
      <c r="E10" s="219">
        <v>0.11</v>
      </c>
      <c r="F10" s="220">
        <v>24.04</v>
      </c>
      <c r="G10" s="220">
        <v>2.64</v>
      </c>
    </row>
    <row r="11" spans="1:7" ht="18" customHeight="1">
      <c r="A11" s="203" t="s">
        <v>1431</v>
      </c>
      <c r="B11" s="204" t="s">
        <v>1432</v>
      </c>
      <c r="C11" s="204" t="s">
        <v>1433</v>
      </c>
      <c r="D11" s="205" t="s">
        <v>1434</v>
      </c>
      <c r="E11" s="203" t="s">
        <v>1435</v>
      </c>
      <c r="F11" s="203" t="s">
        <v>1436</v>
      </c>
      <c r="G11" s="203" t="s">
        <v>133</v>
      </c>
    </row>
    <row r="12" spans="1:7" ht="24" customHeight="1">
      <c r="A12" s="206" t="s">
        <v>253</v>
      </c>
      <c r="B12" s="207" t="s">
        <v>1437</v>
      </c>
      <c r="C12" s="207" t="s">
        <v>254</v>
      </c>
      <c r="D12" s="208" t="s">
        <v>201</v>
      </c>
      <c r="E12" s="209">
        <v>1</v>
      </c>
      <c r="F12" s="210">
        <v>23.86</v>
      </c>
      <c r="G12" s="210">
        <v>23.86</v>
      </c>
    </row>
    <row r="13" spans="1:7" ht="24" customHeight="1">
      <c r="A13" s="211" t="s">
        <v>1454</v>
      </c>
      <c r="B13" s="212" t="s">
        <v>1439</v>
      </c>
      <c r="C13" s="212" t="s">
        <v>1455</v>
      </c>
      <c r="D13" s="213" t="s">
        <v>1441</v>
      </c>
      <c r="E13" s="214">
        <v>0.14000000000000001</v>
      </c>
      <c r="F13" s="215">
        <v>18.86</v>
      </c>
      <c r="G13" s="215">
        <v>2.64</v>
      </c>
    </row>
    <row r="14" spans="1:7" ht="24" customHeight="1">
      <c r="A14" s="211" t="s">
        <v>1442</v>
      </c>
      <c r="B14" s="212" t="s">
        <v>1439</v>
      </c>
      <c r="C14" s="212" t="s">
        <v>1443</v>
      </c>
      <c r="D14" s="213" t="s">
        <v>1441</v>
      </c>
      <c r="E14" s="214">
        <v>1.4</v>
      </c>
      <c r="F14" s="215">
        <v>15.16</v>
      </c>
      <c r="G14" s="215">
        <v>21.22</v>
      </c>
    </row>
    <row r="15" spans="1:7" ht="18" customHeight="1">
      <c r="A15" s="203" t="s">
        <v>1431</v>
      </c>
      <c r="B15" s="204" t="s">
        <v>1432</v>
      </c>
      <c r="C15" s="204" t="s">
        <v>1433</v>
      </c>
      <c r="D15" s="205" t="s">
        <v>1434</v>
      </c>
      <c r="E15" s="203" t="s">
        <v>1435</v>
      </c>
      <c r="F15" s="203" t="s">
        <v>1436</v>
      </c>
      <c r="G15" s="203" t="s">
        <v>133</v>
      </c>
    </row>
    <row r="16" spans="1:7" ht="24" customHeight="1">
      <c r="A16" s="206" t="s">
        <v>262</v>
      </c>
      <c r="B16" s="207" t="s">
        <v>1437</v>
      </c>
      <c r="C16" s="207" t="s">
        <v>263</v>
      </c>
      <c r="D16" s="208" t="s">
        <v>27</v>
      </c>
      <c r="E16" s="209">
        <v>1</v>
      </c>
      <c r="F16" s="210">
        <v>37.409999999999997</v>
      </c>
      <c r="G16" s="210">
        <v>37.409999999999997</v>
      </c>
    </row>
    <row r="17" spans="1:7" ht="24" customHeight="1">
      <c r="A17" s="211" t="s">
        <v>1454</v>
      </c>
      <c r="B17" s="212" t="s">
        <v>1439</v>
      </c>
      <c r="C17" s="212" t="s">
        <v>1455</v>
      </c>
      <c r="D17" s="213" t="s">
        <v>1441</v>
      </c>
      <c r="E17" s="214">
        <v>1.1000000000000001</v>
      </c>
      <c r="F17" s="215">
        <v>18.86</v>
      </c>
      <c r="G17" s="215">
        <v>20.74</v>
      </c>
    </row>
    <row r="18" spans="1:7" ht="24" customHeight="1">
      <c r="A18" s="211" t="s">
        <v>1442</v>
      </c>
      <c r="B18" s="212" t="s">
        <v>1439</v>
      </c>
      <c r="C18" s="212" t="s">
        <v>1443</v>
      </c>
      <c r="D18" s="213" t="s">
        <v>1441</v>
      </c>
      <c r="E18" s="214">
        <v>1.1000000000000001</v>
      </c>
      <c r="F18" s="215">
        <v>15.16</v>
      </c>
      <c r="G18" s="215">
        <v>16.670000000000002</v>
      </c>
    </row>
    <row r="19" spans="1:7" ht="18" customHeight="1">
      <c r="A19" s="203" t="s">
        <v>1431</v>
      </c>
      <c r="B19" s="204" t="s">
        <v>1432</v>
      </c>
      <c r="C19" s="204" t="s">
        <v>1433</v>
      </c>
      <c r="D19" s="205" t="s">
        <v>1434</v>
      </c>
      <c r="E19" s="203" t="s">
        <v>1435</v>
      </c>
      <c r="F19" s="203" t="s">
        <v>1436</v>
      </c>
      <c r="G19" s="203" t="s">
        <v>133</v>
      </c>
    </row>
    <row r="20" spans="1:7" ht="24" customHeight="1">
      <c r="A20" s="206" t="s">
        <v>277</v>
      </c>
      <c r="B20" s="207" t="s">
        <v>1437</v>
      </c>
      <c r="C20" s="207" t="s">
        <v>278</v>
      </c>
      <c r="D20" s="208" t="s">
        <v>27</v>
      </c>
      <c r="E20" s="209">
        <v>1</v>
      </c>
      <c r="F20" s="210">
        <v>1.1100000000000001</v>
      </c>
      <c r="G20" s="210">
        <v>1.1100000000000001</v>
      </c>
    </row>
    <row r="21" spans="1:7" ht="24" customHeight="1">
      <c r="A21" s="211" t="s">
        <v>1456</v>
      </c>
      <c r="B21" s="212" t="s">
        <v>1439</v>
      </c>
      <c r="C21" s="212" t="s">
        <v>1457</v>
      </c>
      <c r="D21" s="213" t="s">
        <v>1441</v>
      </c>
      <c r="E21" s="214">
        <v>2.58E-2</v>
      </c>
      <c r="F21" s="215">
        <v>13.65</v>
      </c>
      <c r="G21" s="215">
        <v>0.35</v>
      </c>
    </row>
    <row r="22" spans="1:7" ht="24" customHeight="1">
      <c r="A22" s="211" t="s">
        <v>1442</v>
      </c>
      <c r="B22" s="212" t="s">
        <v>1439</v>
      </c>
      <c r="C22" s="212" t="s">
        <v>1443</v>
      </c>
      <c r="D22" s="213" t="s">
        <v>1441</v>
      </c>
      <c r="E22" s="214">
        <v>5.0700000000000002E-2</v>
      </c>
      <c r="F22" s="215">
        <v>15.16</v>
      </c>
      <c r="G22" s="215">
        <v>0.76</v>
      </c>
    </row>
    <row r="23" spans="1:7" ht="18" customHeight="1">
      <c r="A23" s="203" t="s">
        <v>1431</v>
      </c>
      <c r="B23" s="204" t="s">
        <v>1432</v>
      </c>
      <c r="C23" s="204" t="s">
        <v>1433</v>
      </c>
      <c r="D23" s="205" t="s">
        <v>1434</v>
      </c>
      <c r="E23" s="203" t="s">
        <v>1435</v>
      </c>
      <c r="F23" s="203" t="s">
        <v>1436</v>
      </c>
      <c r="G23" s="203" t="s">
        <v>133</v>
      </c>
    </row>
    <row r="24" spans="1:7" ht="36" customHeight="1">
      <c r="A24" s="206" t="s">
        <v>319</v>
      </c>
      <c r="B24" s="207" t="s">
        <v>1437</v>
      </c>
      <c r="C24" s="207" t="s">
        <v>320</v>
      </c>
      <c r="D24" s="208" t="s">
        <v>27</v>
      </c>
      <c r="E24" s="209">
        <v>1</v>
      </c>
      <c r="F24" s="210">
        <v>138.05000000000001</v>
      </c>
      <c r="G24" s="210">
        <v>138.05000000000001</v>
      </c>
    </row>
    <row r="25" spans="1:7" ht="24" customHeight="1">
      <c r="A25" s="211" t="s">
        <v>1458</v>
      </c>
      <c r="B25" s="212" t="s">
        <v>1439</v>
      </c>
      <c r="C25" s="212" t="s">
        <v>1459</v>
      </c>
      <c r="D25" s="213" t="s">
        <v>1441</v>
      </c>
      <c r="E25" s="214">
        <v>0.44</v>
      </c>
      <c r="F25" s="215">
        <v>18.79</v>
      </c>
      <c r="G25" s="215">
        <v>8.26</v>
      </c>
    </row>
    <row r="26" spans="1:7" ht="24" customHeight="1">
      <c r="A26" s="211" t="s">
        <v>1442</v>
      </c>
      <c r="B26" s="212" t="s">
        <v>1439</v>
      </c>
      <c r="C26" s="212" t="s">
        <v>1443</v>
      </c>
      <c r="D26" s="213" t="s">
        <v>1441</v>
      </c>
      <c r="E26" s="214">
        <v>0.2</v>
      </c>
      <c r="F26" s="215">
        <v>15.16</v>
      </c>
      <c r="G26" s="215">
        <v>3.03</v>
      </c>
    </row>
    <row r="27" spans="1:7" ht="24" customHeight="1">
      <c r="A27" s="216" t="s">
        <v>1460</v>
      </c>
      <c r="B27" s="217" t="s">
        <v>1439</v>
      </c>
      <c r="C27" s="217" t="s">
        <v>1461</v>
      </c>
      <c r="D27" s="218" t="s">
        <v>777</v>
      </c>
      <c r="E27" s="219">
        <v>0.14000000000000001</v>
      </c>
      <c r="F27" s="220">
        <v>4.8099999999999996</v>
      </c>
      <c r="G27" s="220">
        <v>0.67</v>
      </c>
    </row>
    <row r="28" spans="1:7" ht="24" customHeight="1">
      <c r="A28" s="216" t="s">
        <v>1462</v>
      </c>
      <c r="B28" s="217" t="s">
        <v>1439</v>
      </c>
      <c r="C28" s="217" t="s">
        <v>1463</v>
      </c>
      <c r="D28" s="218" t="s">
        <v>777</v>
      </c>
      <c r="E28" s="219">
        <v>8.6199999999999992</v>
      </c>
      <c r="F28" s="220">
        <v>2.52</v>
      </c>
      <c r="G28" s="220">
        <v>21.72</v>
      </c>
    </row>
    <row r="29" spans="1:7" ht="24" customHeight="1">
      <c r="A29" s="216" t="s">
        <v>1464</v>
      </c>
      <c r="B29" s="217" t="s">
        <v>1439</v>
      </c>
      <c r="C29" s="217" t="s">
        <v>1465</v>
      </c>
      <c r="D29" s="218" t="s">
        <v>27</v>
      </c>
      <c r="E29" s="219">
        <v>1.07</v>
      </c>
      <c r="F29" s="220">
        <v>97.55</v>
      </c>
      <c r="G29" s="220">
        <v>104.37</v>
      </c>
    </row>
    <row r="30" spans="1:7" ht="18" customHeight="1">
      <c r="A30" s="203" t="s">
        <v>1431</v>
      </c>
      <c r="B30" s="204" t="s">
        <v>1432</v>
      </c>
      <c r="C30" s="204" t="s">
        <v>1433</v>
      </c>
      <c r="D30" s="205" t="s">
        <v>1434</v>
      </c>
      <c r="E30" s="203" t="s">
        <v>1435</v>
      </c>
      <c r="F30" s="203" t="s">
        <v>1436</v>
      </c>
      <c r="G30" s="203" t="s">
        <v>133</v>
      </c>
    </row>
    <row r="31" spans="1:7" ht="36" customHeight="1">
      <c r="A31" s="206" t="s">
        <v>321</v>
      </c>
      <c r="B31" s="207" t="s">
        <v>1437</v>
      </c>
      <c r="C31" s="207" t="s">
        <v>322</v>
      </c>
      <c r="D31" s="208" t="s">
        <v>27</v>
      </c>
      <c r="E31" s="209">
        <v>1</v>
      </c>
      <c r="F31" s="210">
        <v>138.05000000000001</v>
      </c>
      <c r="G31" s="210">
        <v>138.05000000000001</v>
      </c>
    </row>
    <row r="32" spans="1:7" ht="24" customHeight="1">
      <c r="A32" s="211" t="s">
        <v>1458</v>
      </c>
      <c r="B32" s="212" t="s">
        <v>1439</v>
      </c>
      <c r="C32" s="212" t="s">
        <v>1459</v>
      </c>
      <c r="D32" s="213" t="s">
        <v>1441</v>
      </c>
      <c r="E32" s="214">
        <v>0.44</v>
      </c>
      <c r="F32" s="215">
        <v>18.79</v>
      </c>
      <c r="G32" s="215">
        <v>8.26</v>
      </c>
    </row>
    <row r="33" spans="1:7" ht="24" customHeight="1">
      <c r="A33" s="211" t="s">
        <v>1442</v>
      </c>
      <c r="B33" s="212" t="s">
        <v>1439</v>
      </c>
      <c r="C33" s="212" t="s">
        <v>1443</v>
      </c>
      <c r="D33" s="213" t="s">
        <v>1441</v>
      </c>
      <c r="E33" s="214">
        <v>0.2</v>
      </c>
      <c r="F33" s="215">
        <v>15.16</v>
      </c>
      <c r="G33" s="215">
        <v>3.03</v>
      </c>
    </row>
    <row r="34" spans="1:7" ht="24" customHeight="1">
      <c r="A34" s="216" t="s">
        <v>1460</v>
      </c>
      <c r="B34" s="217" t="s">
        <v>1439</v>
      </c>
      <c r="C34" s="217" t="s">
        <v>1461</v>
      </c>
      <c r="D34" s="218" t="s">
        <v>777</v>
      </c>
      <c r="E34" s="219">
        <v>0.14000000000000001</v>
      </c>
      <c r="F34" s="220">
        <v>4.8099999999999996</v>
      </c>
      <c r="G34" s="220">
        <v>0.67</v>
      </c>
    </row>
    <row r="35" spans="1:7" ht="24" customHeight="1">
      <c r="A35" s="216" t="s">
        <v>1462</v>
      </c>
      <c r="B35" s="217" t="s">
        <v>1439</v>
      </c>
      <c r="C35" s="217" t="s">
        <v>1463</v>
      </c>
      <c r="D35" s="218" t="s">
        <v>777</v>
      </c>
      <c r="E35" s="219">
        <v>8.6199999999999992</v>
      </c>
      <c r="F35" s="220">
        <v>2.52</v>
      </c>
      <c r="G35" s="220">
        <v>21.72</v>
      </c>
    </row>
    <row r="36" spans="1:7" ht="24" customHeight="1">
      <c r="A36" s="216" t="s">
        <v>1464</v>
      </c>
      <c r="B36" s="217" t="s">
        <v>1439</v>
      </c>
      <c r="C36" s="217" t="s">
        <v>1465</v>
      </c>
      <c r="D36" s="218" t="s">
        <v>27</v>
      </c>
      <c r="E36" s="219">
        <v>1.07</v>
      </c>
      <c r="F36" s="220">
        <v>97.55</v>
      </c>
      <c r="G36" s="220">
        <v>104.37</v>
      </c>
    </row>
    <row r="37" spans="1:7" ht="18" customHeight="1">
      <c r="A37" s="203" t="s">
        <v>1431</v>
      </c>
      <c r="B37" s="204" t="s">
        <v>1432</v>
      </c>
      <c r="C37" s="204" t="s">
        <v>1433</v>
      </c>
      <c r="D37" s="205" t="s">
        <v>1434</v>
      </c>
      <c r="E37" s="203" t="s">
        <v>1435</v>
      </c>
      <c r="F37" s="203" t="s">
        <v>1436</v>
      </c>
      <c r="G37" s="203" t="s">
        <v>133</v>
      </c>
    </row>
    <row r="38" spans="1:7" ht="24" customHeight="1">
      <c r="A38" s="206" t="s">
        <v>216</v>
      </c>
      <c r="B38" s="207" t="s">
        <v>1437</v>
      </c>
      <c r="C38" s="207" t="s">
        <v>217</v>
      </c>
      <c r="D38" s="208" t="s">
        <v>27</v>
      </c>
      <c r="E38" s="209">
        <v>1</v>
      </c>
      <c r="F38" s="210">
        <v>402.88</v>
      </c>
      <c r="G38" s="210">
        <v>402.88</v>
      </c>
    </row>
    <row r="39" spans="1:7" ht="24" customHeight="1">
      <c r="A39" s="211" t="s">
        <v>1466</v>
      </c>
      <c r="B39" s="212" t="s">
        <v>1439</v>
      </c>
      <c r="C39" s="212" t="s">
        <v>1467</v>
      </c>
      <c r="D39" s="213" t="s">
        <v>1441</v>
      </c>
      <c r="E39" s="214">
        <v>4</v>
      </c>
      <c r="F39" s="215">
        <v>14.49</v>
      </c>
      <c r="G39" s="215">
        <v>57.96</v>
      </c>
    </row>
    <row r="40" spans="1:7" ht="24" customHeight="1">
      <c r="A40" s="211" t="s">
        <v>1468</v>
      </c>
      <c r="B40" s="212" t="s">
        <v>1439</v>
      </c>
      <c r="C40" s="212" t="s">
        <v>1469</v>
      </c>
      <c r="D40" s="213" t="s">
        <v>1441</v>
      </c>
      <c r="E40" s="214">
        <v>4</v>
      </c>
      <c r="F40" s="215">
        <v>11.23</v>
      </c>
      <c r="G40" s="215">
        <v>44.92</v>
      </c>
    </row>
    <row r="41" spans="1:7" ht="24" customHeight="1">
      <c r="A41" s="216" t="s">
        <v>1470</v>
      </c>
      <c r="B41" s="217" t="s">
        <v>1437</v>
      </c>
      <c r="C41" s="217" t="s">
        <v>1471</v>
      </c>
      <c r="D41" s="218" t="s">
        <v>27</v>
      </c>
      <c r="E41" s="219">
        <v>1</v>
      </c>
      <c r="F41" s="220">
        <v>300</v>
      </c>
      <c r="G41" s="220">
        <v>300</v>
      </c>
    </row>
    <row r="42" spans="1:7" ht="18" customHeight="1">
      <c r="A42" s="203" t="s">
        <v>1431</v>
      </c>
      <c r="B42" s="204" t="s">
        <v>1432</v>
      </c>
      <c r="C42" s="204" t="s">
        <v>1433</v>
      </c>
      <c r="D42" s="205" t="s">
        <v>1434</v>
      </c>
      <c r="E42" s="203" t="s">
        <v>1435</v>
      </c>
      <c r="F42" s="203" t="s">
        <v>1436</v>
      </c>
      <c r="G42" s="203" t="s">
        <v>133</v>
      </c>
    </row>
    <row r="43" spans="1:7" ht="36" customHeight="1">
      <c r="A43" s="206" t="s">
        <v>323</v>
      </c>
      <c r="B43" s="207" t="s">
        <v>1437</v>
      </c>
      <c r="C43" s="207" t="s">
        <v>324</v>
      </c>
      <c r="D43" s="208" t="s">
        <v>27</v>
      </c>
      <c r="E43" s="209">
        <v>1</v>
      </c>
      <c r="F43" s="210">
        <v>117.98</v>
      </c>
      <c r="G43" s="210">
        <v>117.98</v>
      </c>
    </row>
    <row r="44" spans="1:7" ht="24" customHeight="1">
      <c r="A44" s="211" t="s">
        <v>1456</v>
      </c>
      <c r="B44" s="212" t="s">
        <v>1439</v>
      </c>
      <c r="C44" s="212" t="s">
        <v>1457</v>
      </c>
      <c r="D44" s="213" t="s">
        <v>1441</v>
      </c>
      <c r="E44" s="214">
        <v>0.36359999999999998</v>
      </c>
      <c r="F44" s="215">
        <v>13.65</v>
      </c>
      <c r="G44" s="215">
        <v>4.96</v>
      </c>
    </row>
    <row r="45" spans="1:7" ht="24" customHeight="1">
      <c r="A45" s="211" t="s">
        <v>1442</v>
      </c>
      <c r="B45" s="212" t="s">
        <v>1439</v>
      </c>
      <c r="C45" s="212" t="s">
        <v>1443</v>
      </c>
      <c r="D45" s="213" t="s">
        <v>1441</v>
      </c>
      <c r="E45" s="214">
        <v>9.0899999999999995E-2</v>
      </c>
      <c r="F45" s="215">
        <v>15.16</v>
      </c>
      <c r="G45" s="215">
        <v>1.37</v>
      </c>
    </row>
    <row r="46" spans="1:7" ht="36" customHeight="1">
      <c r="A46" s="211" t="s">
        <v>1472</v>
      </c>
      <c r="B46" s="212" t="s">
        <v>1439</v>
      </c>
      <c r="C46" s="212" t="s">
        <v>1473</v>
      </c>
      <c r="D46" s="213" t="s">
        <v>27</v>
      </c>
      <c r="E46" s="214">
        <v>1</v>
      </c>
      <c r="F46" s="215">
        <v>12.25</v>
      </c>
      <c r="G46" s="215">
        <v>12.25</v>
      </c>
    </row>
    <row r="47" spans="1:7" ht="24" customHeight="1">
      <c r="A47" s="211" t="s">
        <v>1474</v>
      </c>
      <c r="B47" s="212" t="s">
        <v>1439</v>
      </c>
      <c r="C47" s="212" t="s">
        <v>1475</v>
      </c>
      <c r="D47" s="213" t="s">
        <v>27</v>
      </c>
      <c r="E47" s="214">
        <v>1</v>
      </c>
      <c r="F47" s="215">
        <v>10.75</v>
      </c>
      <c r="G47" s="215">
        <v>10.75</v>
      </c>
    </row>
    <row r="48" spans="1:7" ht="24" customHeight="1">
      <c r="A48" s="216" t="s">
        <v>1476</v>
      </c>
      <c r="B48" s="217" t="s">
        <v>1439</v>
      </c>
      <c r="C48" s="217" t="s">
        <v>1477</v>
      </c>
      <c r="D48" s="218" t="s">
        <v>1478</v>
      </c>
      <c r="E48" s="219">
        <v>2.4299999999999999E-2</v>
      </c>
      <c r="F48" s="220">
        <v>46.52</v>
      </c>
      <c r="G48" s="220">
        <v>1.1299999999999999</v>
      </c>
    </row>
    <row r="49" spans="1:7" ht="36" customHeight="1">
      <c r="A49" s="216" t="s">
        <v>1479</v>
      </c>
      <c r="B49" s="217" t="s">
        <v>1439</v>
      </c>
      <c r="C49" s="217" t="s">
        <v>1480</v>
      </c>
      <c r="D49" s="218" t="s">
        <v>26</v>
      </c>
      <c r="E49" s="219">
        <v>0.76039999999999996</v>
      </c>
      <c r="F49" s="220">
        <v>9.69</v>
      </c>
      <c r="G49" s="220">
        <v>7.36</v>
      </c>
    </row>
    <row r="50" spans="1:7" ht="36" customHeight="1">
      <c r="A50" s="216" t="s">
        <v>1481</v>
      </c>
      <c r="B50" s="217" t="s">
        <v>1439</v>
      </c>
      <c r="C50" s="217" t="s">
        <v>1482</v>
      </c>
      <c r="D50" s="218" t="s">
        <v>26</v>
      </c>
      <c r="E50" s="219">
        <v>1.9910000000000001</v>
      </c>
      <c r="F50" s="220">
        <v>10.99</v>
      </c>
      <c r="G50" s="220">
        <v>21.88</v>
      </c>
    </row>
    <row r="51" spans="1:7" ht="24" customHeight="1">
      <c r="A51" s="216" t="s">
        <v>1483</v>
      </c>
      <c r="B51" s="217" t="s">
        <v>1439</v>
      </c>
      <c r="C51" s="217" t="s">
        <v>1484</v>
      </c>
      <c r="D51" s="218" t="s">
        <v>26</v>
      </c>
      <c r="E51" s="219">
        <v>1.2513000000000001</v>
      </c>
      <c r="F51" s="220">
        <v>0.31</v>
      </c>
      <c r="G51" s="220">
        <v>0.38</v>
      </c>
    </row>
    <row r="52" spans="1:7" ht="24" customHeight="1">
      <c r="A52" s="216" t="s">
        <v>1485</v>
      </c>
      <c r="B52" s="217" t="s">
        <v>1439</v>
      </c>
      <c r="C52" s="217" t="s">
        <v>1486</v>
      </c>
      <c r="D52" s="218" t="s">
        <v>26</v>
      </c>
      <c r="E52" s="219">
        <v>0.74070000000000003</v>
      </c>
      <c r="F52" s="220">
        <v>2.8</v>
      </c>
      <c r="G52" s="220">
        <v>2.0699999999999998</v>
      </c>
    </row>
    <row r="53" spans="1:7" ht="36" customHeight="1">
      <c r="A53" s="216" t="s">
        <v>1487</v>
      </c>
      <c r="B53" s="217" t="s">
        <v>1439</v>
      </c>
      <c r="C53" s="217" t="s">
        <v>1488</v>
      </c>
      <c r="D53" s="218" t="s">
        <v>777</v>
      </c>
      <c r="E53" s="219">
        <v>0.51639999999999997</v>
      </c>
      <c r="F53" s="220">
        <v>3.51</v>
      </c>
      <c r="G53" s="220">
        <v>1.81</v>
      </c>
    </row>
    <row r="54" spans="1:7" ht="24" customHeight="1">
      <c r="A54" s="216" t="s">
        <v>1489</v>
      </c>
      <c r="B54" s="217" t="s">
        <v>1439</v>
      </c>
      <c r="C54" s="217" t="s">
        <v>1490</v>
      </c>
      <c r="D54" s="218" t="s">
        <v>24</v>
      </c>
      <c r="E54" s="219">
        <v>10.0039</v>
      </c>
      <c r="F54" s="220">
        <v>0.1</v>
      </c>
      <c r="G54" s="220">
        <v>1</v>
      </c>
    </row>
    <row r="55" spans="1:7" ht="36" customHeight="1">
      <c r="A55" s="216" t="s">
        <v>1491</v>
      </c>
      <c r="B55" s="217" t="s">
        <v>1439</v>
      </c>
      <c r="C55" s="217" t="s">
        <v>1492</v>
      </c>
      <c r="D55" s="218" t="s">
        <v>24</v>
      </c>
      <c r="E55" s="219">
        <v>0.80759999999999998</v>
      </c>
      <c r="F55" s="220">
        <v>0.25</v>
      </c>
      <c r="G55" s="220">
        <v>0.2</v>
      </c>
    </row>
    <row r="56" spans="1:7" ht="24" customHeight="1">
      <c r="A56" s="216" t="s">
        <v>1493</v>
      </c>
      <c r="B56" s="217" t="s">
        <v>1439</v>
      </c>
      <c r="C56" s="217" t="s">
        <v>1494</v>
      </c>
      <c r="D56" s="218" t="s">
        <v>27</v>
      </c>
      <c r="E56" s="219">
        <v>1.0529999999999999</v>
      </c>
      <c r="F56" s="220">
        <v>50.17</v>
      </c>
      <c r="G56" s="220">
        <v>52.82</v>
      </c>
    </row>
    <row r="57" spans="1:7" ht="18" customHeight="1">
      <c r="A57" s="203" t="s">
        <v>1431</v>
      </c>
      <c r="B57" s="204" t="s">
        <v>1432</v>
      </c>
      <c r="C57" s="204" t="s">
        <v>1433</v>
      </c>
      <c r="D57" s="205" t="s">
        <v>1434</v>
      </c>
      <c r="E57" s="203" t="s">
        <v>1435</v>
      </c>
      <c r="F57" s="203" t="s">
        <v>1436</v>
      </c>
      <c r="G57" s="203" t="s">
        <v>133</v>
      </c>
    </row>
    <row r="58" spans="1:7" ht="24" customHeight="1">
      <c r="A58" s="206" t="s">
        <v>221</v>
      </c>
      <c r="B58" s="207" t="s">
        <v>1437</v>
      </c>
      <c r="C58" s="207" t="s">
        <v>222</v>
      </c>
      <c r="D58" s="208" t="s">
        <v>27</v>
      </c>
      <c r="E58" s="209">
        <v>1</v>
      </c>
      <c r="F58" s="210">
        <v>71.150000000000006</v>
      </c>
      <c r="G58" s="210">
        <v>71.150000000000006</v>
      </c>
    </row>
    <row r="59" spans="1:7" ht="24" customHeight="1">
      <c r="A59" s="211" t="s">
        <v>1442</v>
      </c>
      <c r="B59" s="212" t="s">
        <v>1439</v>
      </c>
      <c r="C59" s="212" t="s">
        <v>1443</v>
      </c>
      <c r="D59" s="213" t="s">
        <v>1441</v>
      </c>
      <c r="E59" s="214">
        <v>1.1000000000000001</v>
      </c>
      <c r="F59" s="215">
        <v>15.16</v>
      </c>
      <c r="G59" s="215">
        <v>16.670000000000002</v>
      </c>
    </row>
    <row r="60" spans="1:7" ht="24" customHeight="1">
      <c r="A60" s="211" t="s">
        <v>1454</v>
      </c>
      <c r="B60" s="212" t="s">
        <v>1439</v>
      </c>
      <c r="C60" s="212" t="s">
        <v>1455</v>
      </c>
      <c r="D60" s="213" t="s">
        <v>1441</v>
      </c>
      <c r="E60" s="214">
        <v>0.98</v>
      </c>
      <c r="F60" s="215">
        <v>18.86</v>
      </c>
      <c r="G60" s="215">
        <v>18.48</v>
      </c>
    </row>
    <row r="61" spans="1:7" ht="24" customHeight="1">
      <c r="A61" s="216" t="s">
        <v>1495</v>
      </c>
      <c r="B61" s="217" t="s">
        <v>1437</v>
      </c>
      <c r="C61" s="217" t="s">
        <v>1496</v>
      </c>
      <c r="D61" s="218" t="s">
        <v>777</v>
      </c>
      <c r="E61" s="219">
        <v>40</v>
      </c>
      <c r="F61" s="220">
        <v>0.9</v>
      </c>
      <c r="G61" s="220">
        <v>36</v>
      </c>
    </row>
    <row r="62" spans="1:7" ht="18" customHeight="1">
      <c r="A62" s="203" t="s">
        <v>1431</v>
      </c>
      <c r="B62" s="204" t="s">
        <v>1432</v>
      </c>
      <c r="C62" s="204" t="s">
        <v>1433</v>
      </c>
      <c r="D62" s="205" t="s">
        <v>1434</v>
      </c>
      <c r="E62" s="203" t="s">
        <v>1435</v>
      </c>
      <c r="F62" s="203" t="s">
        <v>1436</v>
      </c>
      <c r="G62" s="203" t="s">
        <v>133</v>
      </c>
    </row>
    <row r="63" spans="1:7" ht="24" customHeight="1">
      <c r="A63" s="206" t="s">
        <v>344</v>
      </c>
      <c r="B63" s="207" t="s">
        <v>1437</v>
      </c>
      <c r="C63" s="207" t="s">
        <v>345</v>
      </c>
      <c r="D63" s="208" t="s">
        <v>27</v>
      </c>
      <c r="E63" s="209">
        <v>1</v>
      </c>
      <c r="F63" s="210">
        <v>347.37</v>
      </c>
      <c r="G63" s="210">
        <v>347.37</v>
      </c>
    </row>
    <row r="64" spans="1:7" ht="24" customHeight="1">
      <c r="A64" s="211" t="s">
        <v>1454</v>
      </c>
      <c r="B64" s="212" t="s">
        <v>1439</v>
      </c>
      <c r="C64" s="212" t="s">
        <v>1455</v>
      </c>
      <c r="D64" s="213" t="s">
        <v>1441</v>
      </c>
      <c r="E64" s="214">
        <v>0.26100000000000001</v>
      </c>
      <c r="F64" s="215">
        <v>18.86</v>
      </c>
      <c r="G64" s="215">
        <v>4.92</v>
      </c>
    </row>
    <row r="65" spans="1:7" ht="24" customHeight="1">
      <c r="A65" s="211" t="s">
        <v>1442</v>
      </c>
      <c r="B65" s="212" t="s">
        <v>1439</v>
      </c>
      <c r="C65" s="212" t="s">
        <v>1443</v>
      </c>
      <c r="D65" s="213" t="s">
        <v>1441</v>
      </c>
      <c r="E65" s="214">
        <v>0.13</v>
      </c>
      <c r="F65" s="215">
        <v>15.16</v>
      </c>
      <c r="G65" s="215">
        <v>1.97</v>
      </c>
    </row>
    <row r="66" spans="1:7" ht="36" customHeight="1">
      <c r="A66" s="211" t="s">
        <v>1497</v>
      </c>
      <c r="B66" s="212" t="s">
        <v>1439</v>
      </c>
      <c r="C66" s="212" t="s">
        <v>1498</v>
      </c>
      <c r="D66" s="213" t="s">
        <v>1499</v>
      </c>
      <c r="E66" s="214">
        <v>2.5000000000000001E-2</v>
      </c>
      <c r="F66" s="215">
        <v>3.12</v>
      </c>
      <c r="G66" s="215">
        <v>7.0000000000000007E-2</v>
      </c>
    </row>
    <row r="67" spans="1:7" ht="36" customHeight="1">
      <c r="A67" s="211" t="s">
        <v>1500</v>
      </c>
      <c r="B67" s="212" t="s">
        <v>1439</v>
      </c>
      <c r="C67" s="212" t="s">
        <v>1501</v>
      </c>
      <c r="D67" s="213" t="s">
        <v>1502</v>
      </c>
      <c r="E67" s="214">
        <v>0.23599999999999999</v>
      </c>
      <c r="F67" s="215">
        <v>0.48</v>
      </c>
      <c r="G67" s="215">
        <v>0.11</v>
      </c>
    </row>
    <row r="68" spans="1:7" ht="24" customHeight="1">
      <c r="A68" s="216" t="s">
        <v>1503</v>
      </c>
      <c r="B68" s="217" t="s">
        <v>1439</v>
      </c>
      <c r="C68" s="217" t="s">
        <v>1504</v>
      </c>
      <c r="D68" s="218" t="s">
        <v>777</v>
      </c>
      <c r="E68" s="219">
        <v>9.5000000000000001E-2</v>
      </c>
      <c r="F68" s="220">
        <v>18.440000000000001</v>
      </c>
      <c r="G68" s="220">
        <v>1.75</v>
      </c>
    </row>
    <row r="69" spans="1:7" ht="24" customHeight="1">
      <c r="A69" s="216" t="s">
        <v>1505</v>
      </c>
      <c r="B69" s="217" t="s">
        <v>1437</v>
      </c>
      <c r="C69" s="217" t="s">
        <v>1506</v>
      </c>
      <c r="D69" s="218" t="s">
        <v>27</v>
      </c>
      <c r="E69" s="219">
        <v>1.1100000000000001</v>
      </c>
      <c r="F69" s="220">
        <v>305</v>
      </c>
      <c r="G69" s="220">
        <v>338.55</v>
      </c>
    </row>
    <row r="70" spans="1:7" ht="18" customHeight="1">
      <c r="A70" s="203" t="s">
        <v>1431</v>
      </c>
      <c r="B70" s="204" t="s">
        <v>1432</v>
      </c>
      <c r="C70" s="204" t="s">
        <v>1433</v>
      </c>
      <c r="D70" s="205" t="s">
        <v>1434</v>
      </c>
      <c r="E70" s="203" t="s">
        <v>1435</v>
      </c>
      <c r="F70" s="203" t="s">
        <v>1436</v>
      </c>
      <c r="G70" s="203" t="s">
        <v>133</v>
      </c>
    </row>
    <row r="71" spans="1:7" ht="36" customHeight="1">
      <c r="A71" s="206" t="s">
        <v>346</v>
      </c>
      <c r="B71" s="207" t="s">
        <v>1437</v>
      </c>
      <c r="C71" s="207" t="s">
        <v>347</v>
      </c>
      <c r="D71" s="208" t="s">
        <v>27</v>
      </c>
      <c r="E71" s="209">
        <v>1</v>
      </c>
      <c r="F71" s="210">
        <v>436.17</v>
      </c>
      <c r="G71" s="210">
        <v>436.17</v>
      </c>
    </row>
    <row r="72" spans="1:7" ht="24" customHeight="1">
      <c r="A72" s="211" t="s">
        <v>1454</v>
      </c>
      <c r="B72" s="212" t="s">
        <v>1439</v>
      </c>
      <c r="C72" s="212" t="s">
        <v>1455</v>
      </c>
      <c r="D72" s="213" t="s">
        <v>1441</v>
      </c>
      <c r="E72" s="214">
        <v>0.26100000000000001</v>
      </c>
      <c r="F72" s="215">
        <v>18.86</v>
      </c>
      <c r="G72" s="215">
        <v>4.92</v>
      </c>
    </row>
    <row r="73" spans="1:7" ht="24" customHeight="1">
      <c r="A73" s="211" t="s">
        <v>1442</v>
      </c>
      <c r="B73" s="212" t="s">
        <v>1439</v>
      </c>
      <c r="C73" s="212" t="s">
        <v>1443</v>
      </c>
      <c r="D73" s="213" t="s">
        <v>1441</v>
      </c>
      <c r="E73" s="214">
        <v>0.13</v>
      </c>
      <c r="F73" s="215">
        <v>15.16</v>
      </c>
      <c r="G73" s="215">
        <v>1.97</v>
      </c>
    </row>
    <row r="74" spans="1:7" ht="36" customHeight="1">
      <c r="A74" s="211" t="s">
        <v>1497</v>
      </c>
      <c r="B74" s="212" t="s">
        <v>1439</v>
      </c>
      <c r="C74" s="212" t="s">
        <v>1498</v>
      </c>
      <c r="D74" s="213" t="s">
        <v>1499</v>
      </c>
      <c r="E74" s="214">
        <v>2.5000000000000001E-2</v>
      </c>
      <c r="F74" s="215">
        <v>3.12</v>
      </c>
      <c r="G74" s="215">
        <v>7.0000000000000007E-2</v>
      </c>
    </row>
    <row r="75" spans="1:7" ht="36" customHeight="1">
      <c r="A75" s="211" t="s">
        <v>1500</v>
      </c>
      <c r="B75" s="212" t="s">
        <v>1439</v>
      </c>
      <c r="C75" s="212" t="s">
        <v>1501</v>
      </c>
      <c r="D75" s="213" t="s">
        <v>1502</v>
      </c>
      <c r="E75" s="214">
        <v>0.23599999999999999</v>
      </c>
      <c r="F75" s="215">
        <v>0.48</v>
      </c>
      <c r="G75" s="215">
        <v>0.11</v>
      </c>
    </row>
    <row r="76" spans="1:7" ht="24" customHeight="1">
      <c r="A76" s="216" t="s">
        <v>1503</v>
      </c>
      <c r="B76" s="217" t="s">
        <v>1439</v>
      </c>
      <c r="C76" s="217" t="s">
        <v>1504</v>
      </c>
      <c r="D76" s="218" t="s">
        <v>777</v>
      </c>
      <c r="E76" s="219">
        <v>9.5000000000000001E-2</v>
      </c>
      <c r="F76" s="220">
        <v>18.440000000000001</v>
      </c>
      <c r="G76" s="220">
        <v>1.75</v>
      </c>
    </row>
    <row r="77" spans="1:7" ht="24" customHeight="1">
      <c r="A77" s="216" t="s">
        <v>1507</v>
      </c>
      <c r="B77" s="217" t="s">
        <v>1437</v>
      </c>
      <c r="C77" s="217" t="s">
        <v>1508</v>
      </c>
      <c r="D77" s="218" t="s">
        <v>27</v>
      </c>
      <c r="E77" s="219">
        <v>1.1100000000000001</v>
      </c>
      <c r="F77" s="220">
        <v>385</v>
      </c>
      <c r="G77" s="220">
        <v>427.35</v>
      </c>
    </row>
    <row r="78" spans="1:7" ht="18" customHeight="1">
      <c r="A78" s="203" t="s">
        <v>1431</v>
      </c>
      <c r="B78" s="204" t="s">
        <v>1432</v>
      </c>
      <c r="C78" s="204" t="s">
        <v>1433</v>
      </c>
      <c r="D78" s="205" t="s">
        <v>1434</v>
      </c>
      <c r="E78" s="203" t="s">
        <v>1435</v>
      </c>
      <c r="F78" s="203" t="s">
        <v>1436</v>
      </c>
      <c r="G78" s="203" t="s">
        <v>133</v>
      </c>
    </row>
    <row r="79" spans="1:7" ht="24" customHeight="1">
      <c r="A79" s="206" t="s">
        <v>348</v>
      </c>
      <c r="B79" s="207" t="s">
        <v>1437</v>
      </c>
      <c r="C79" s="207" t="s">
        <v>349</v>
      </c>
      <c r="D79" s="208" t="s">
        <v>26</v>
      </c>
      <c r="E79" s="209">
        <v>1</v>
      </c>
      <c r="F79" s="210">
        <v>23.65</v>
      </c>
      <c r="G79" s="210">
        <v>23.65</v>
      </c>
    </row>
    <row r="80" spans="1:7" ht="24" customHeight="1">
      <c r="A80" s="211" t="s">
        <v>1458</v>
      </c>
      <c r="B80" s="212" t="s">
        <v>1439</v>
      </c>
      <c r="C80" s="212" t="s">
        <v>1459</v>
      </c>
      <c r="D80" s="213" t="s">
        <v>1441</v>
      </c>
      <c r="E80" s="214">
        <v>0.16200000000000001</v>
      </c>
      <c r="F80" s="215">
        <v>18.79</v>
      </c>
      <c r="G80" s="215">
        <v>3.04</v>
      </c>
    </row>
    <row r="81" spans="1:7" ht="24" customHeight="1">
      <c r="A81" s="211" t="s">
        <v>1442</v>
      </c>
      <c r="B81" s="212" t="s">
        <v>1439</v>
      </c>
      <c r="C81" s="212" t="s">
        <v>1443</v>
      </c>
      <c r="D81" s="213" t="s">
        <v>1441</v>
      </c>
      <c r="E81" s="214">
        <v>5.8999999999999997E-2</v>
      </c>
      <c r="F81" s="215">
        <v>15.16</v>
      </c>
      <c r="G81" s="215">
        <v>0.89</v>
      </c>
    </row>
    <row r="82" spans="1:7" ht="24" customHeight="1">
      <c r="A82" s="216" t="s">
        <v>1464</v>
      </c>
      <c r="B82" s="217" t="s">
        <v>1439</v>
      </c>
      <c r="C82" s="217" t="s">
        <v>1465</v>
      </c>
      <c r="D82" s="218" t="s">
        <v>27</v>
      </c>
      <c r="E82" s="219">
        <v>0.15</v>
      </c>
      <c r="F82" s="220">
        <v>97.55</v>
      </c>
      <c r="G82" s="220">
        <v>14.63</v>
      </c>
    </row>
    <row r="83" spans="1:7" ht="24" customHeight="1">
      <c r="A83" s="216" t="s">
        <v>1462</v>
      </c>
      <c r="B83" s="217" t="s">
        <v>1439</v>
      </c>
      <c r="C83" s="217" t="s">
        <v>1463</v>
      </c>
      <c r="D83" s="218" t="s">
        <v>777</v>
      </c>
      <c r="E83" s="219">
        <v>1.722</v>
      </c>
      <c r="F83" s="220">
        <v>2.52</v>
      </c>
      <c r="G83" s="220">
        <v>4.33</v>
      </c>
    </row>
    <row r="84" spans="1:7" ht="24" customHeight="1">
      <c r="A84" s="216" t="s">
        <v>1460</v>
      </c>
      <c r="B84" s="217" t="s">
        <v>1439</v>
      </c>
      <c r="C84" s="217" t="s">
        <v>1461</v>
      </c>
      <c r="D84" s="218" t="s">
        <v>777</v>
      </c>
      <c r="E84" s="219">
        <v>0.16</v>
      </c>
      <c r="F84" s="220">
        <v>4.8099999999999996</v>
      </c>
      <c r="G84" s="220">
        <v>0.76</v>
      </c>
    </row>
    <row r="85" spans="1:7" ht="18" customHeight="1">
      <c r="A85" s="203" t="s">
        <v>1431</v>
      </c>
      <c r="B85" s="204" t="s">
        <v>1432</v>
      </c>
      <c r="C85" s="204" t="s">
        <v>1433</v>
      </c>
      <c r="D85" s="205" t="s">
        <v>1434</v>
      </c>
      <c r="E85" s="203" t="s">
        <v>1435</v>
      </c>
      <c r="F85" s="203" t="s">
        <v>1436</v>
      </c>
      <c r="G85" s="203" t="s">
        <v>133</v>
      </c>
    </row>
    <row r="86" spans="1:7" ht="48" customHeight="1">
      <c r="A86" s="206" t="s">
        <v>374</v>
      </c>
      <c r="B86" s="207" t="s">
        <v>1437</v>
      </c>
      <c r="C86" s="207" t="s">
        <v>375</v>
      </c>
      <c r="D86" s="208" t="s">
        <v>24</v>
      </c>
      <c r="E86" s="209">
        <v>1</v>
      </c>
      <c r="F86" s="210">
        <v>16394.77</v>
      </c>
      <c r="G86" s="210">
        <v>16394.77</v>
      </c>
    </row>
    <row r="87" spans="1:7" ht="24" customHeight="1">
      <c r="A87" s="211" t="s">
        <v>1454</v>
      </c>
      <c r="B87" s="212" t="s">
        <v>1439</v>
      </c>
      <c r="C87" s="212" t="s">
        <v>1455</v>
      </c>
      <c r="D87" s="213" t="s">
        <v>1441</v>
      </c>
      <c r="E87" s="214">
        <v>0.72</v>
      </c>
      <c r="F87" s="215">
        <v>18.86</v>
      </c>
      <c r="G87" s="215">
        <v>13.57</v>
      </c>
    </row>
    <row r="88" spans="1:7" ht="24" customHeight="1">
      <c r="A88" s="211" t="s">
        <v>1442</v>
      </c>
      <c r="B88" s="212" t="s">
        <v>1439</v>
      </c>
      <c r="C88" s="212" t="s">
        <v>1443</v>
      </c>
      <c r="D88" s="213" t="s">
        <v>1441</v>
      </c>
      <c r="E88" s="214">
        <v>0.36</v>
      </c>
      <c r="F88" s="215">
        <v>15.16</v>
      </c>
      <c r="G88" s="215">
        <v>5.45</v>
      </c>
    </row>
    <row r="89" spans="1:7" ht="36" customHeight="1">
      <c r="A89" s="216" t="s">
        <v>1509</v>
      </c>
      <c r="B89" s="217" t="s">
        <v>1439</v>
      </c>
      <c r="C89" s="217" t="s">
        <v>1510</v>
      </c>
      <c r="D89" s="218" t="s">
        <v>24</v>
      </c>
      <c r="E89" s="219">
        <v>17.413</v>
      </c>
      <c r="F89" s="220">
        <v>0.19</v>
      </c>
      <c r="G89" s="220">
        <v>3.3</v>
      </c>
    </row>
    <row r="90" spans="1:7" ht="24" customHeight="1">
      <c r="A90" s="216" t="s">
        <v>1511</v>
      </c>
      <c r="B90" s="217" t="s">
        <v>1439</v>
      </c>
      <c r="C90" s="217" t="s">
        <v>1512</v>
      </c>
      <c r="D90" s="218" t="s">
        <v>24</v>
      </c>
      <c r="E90" s="219">
        <v>0.42399999999999999</v>
      </c>
      <c r="F90" s="220">
        <v>17.3</v>
      </c>
      <c r="G90" s="220">
        <v>7.33</v>
      </c>
    </row>
    <row r="91" spans="1:7" ht="24" customHeight="1">
      <c r="A91" s="216" t="s">
        <v>1513</v>
      </c>
      <c r="B91" s="217" t="s">
        <v>1437</v>
      </c>
      <c r="C91" s="217" t="s">
        <v>1514</v>
      </c>
      <c r="D91" s="218" t="s">
        <v>24</v>
      </c>
      <c r="E91" s="219">
        <v>1</v>
      </c>
      <c r="F91" s="220">
        <v>16365.12</v>
      </c>
      <c r="G91" s="220">
        <v>16365.12</v>
      </c>
    </row>
    <row r="92" spans="1:7" ht="18" customHeight="1">
      <c r="A92" s="203" t="s">
        <v>1431</v>
      </c>
      <c r="B92" s="204" t="s">
        <v>1432</v>
      </c>
      <c r="C92" s="204" t="s">
        <v>1433</v>
      </c>
      <c r="D92" s="205" t="s">
        <v>1434</v>
      </c>
      <c r="E92" s="203" t="s">
        <v>1435</v>
      </c>
      <c r="F92" s="203" t="s">
        <v>1436</v>
      </c>
      <c r="G92" s="203" t="s">
        <v>133</v>
      </c>
    </row>
    <row r="93" spans="1:7" ht="36" customHeight="1">
      <c r="A93" s="206" t="s">
        <v>378</v>
      </c>
      <c r="B93" s="207" t="s">
        <v>1437</v>
      </c>
      <c r="C93" s="207" t="s">
        <v>379</v>
      </c>
      <c r="D93" s="208" t="s">
        <v>24</v>
      </c>
      <c r="E93" s="209">
        <v>1</v>
      </c>
      <c r="F93" s="210">
        <v>2851.56</v>
      </c>
      <c r="G93" s="210">
        <v>2851.56</v>
      </c>
    </row>
    <row r="94" spans="1:7" ht="24" customHeight="1">
      <c r="A94" s="211" t="s">
        <v>1515</v>
      </c>
      <c r="B94" s="212" t="s">
        <v>1439</v>
      </c>
      <c r="C94" s="212" t="s">
        <v>1516</v>
      </c>
      <c r="D94" s="213" t="s">
        <v>1441</v>
      </c>
      <c r="E94" s="214">
        <v>4</v>
      </c>
      <c r="F94" s="215">
        <v>19.93</v>
      </c>
      <c r="G94" s="215">
        <v>79.72</v>
      </c>
    </row>
    <row r="95" spans="1:7" ht="24" customHeight="1">
      <c r="A95" s="211" t="s">
        <v>1442</v>
      </c>
      <c r="B95" s="212" t="s">
        <v>1439</v>
      </c>
      <c r="C95" s="212" t="s">
        <v>1443</v>
      </c>
      <c r="D95" s="213" t="s">
        <v>1441</v>
      </c>
      <c r="E95" s="214">
        <v>4</v>
      </c>
      <c r="F95" s="215">
        <v>15.16</v>
      </c>
      <c r="G95" s="215">
        <v>60.64</v>
      </c>
    </row>
    <row r="96" spans="1:7" ht="36" customHeight="1">
      <c r="A96" s="216" t="s">
        <v>1517</v>
      </c>
      <c r="B96" s="217" t="s">
        <v>1437</v>
      </c>
      <c r="C96" s="217" t="s">
        <v>379</v>
      </c>
      <c r="D96" s="218" t="s">
        <v>24</v>
      </c>
      <c r="E96" s="219">
        <v>1</v>
      </c>
      <c r="F96" s="220">
        <v>2711.2</v>
      </c>
      <c r="G96" s="220">
        <v>2711.2</v>
      </c>
    </row>
    <row r="97" spans="1:7" ht="18" customHeight="1">
      <c r="A97" s="203" t="s">
        <v>1431</v>
      </c>
      <c r="B97" s="204" t="s">
        <v>1432</v>
      </c>
      <c r="C97" s="204" t="s">
        <v>1433</v>
      </c>
      <c r="D97" s="205" t="s">
        <v>1434</v>
      </c>
      <c r="E97" s="203" t="s">
        <v>1435</v>
      </c>
      <c r="F97" s="203" t="s">
        <v>1436</v>
      </c>
      <c r="G97" s="203" t="s">
        <v>133</v>
      </c>
    </row>
    <row r="98" spans="1:7" ht="36" customHeight="1">
      <c r="A98" s="206" t="s">
        <v>380</v>
      </c>
      <c r="B98" s="207" t="s">
        <v>1437</v>
      </c>
      <c r="C98" s="207" t="s">
        <v>381</v>
      </c>
      <c r="D98" s="208" t="s">
        <v>24</v>
      </c>
      <c r="E98" s="209">
        <v>1</v>
      </c>
      <c r="F98" s="210">
        <v>3622.01</v>
      </c>
      <c r="G98" s="210">
        <v>3622.01</v>
      </c>
    </row>
    <row r="99" spans="1:7" ht="24" customHeight="1">
      <c r="A99" s="211" t="s">
        <v>1515</v>
      </c>
      <c r="B99" s="212" t="s">
        <v>1439</v>
      </c>
      <c r="C99" s="212" t="s">
        <v>1516</v>
      </c>
      <c r="D99" s="213" t="s">
        <v>1441</v>
      </c>
      <c r="E99" s="214">
        <v>4</v>
      </c>
      <c r="F99" s="215">
        <v>19.93</v>
      </c>
      <c r="G99" s="215">
        <v>79.72</v>
      </c>
    </row>
    <row r="100" spans="1:7" ht="24" customHeight="1">
      <c r="A100" s="211" t="s">
        <v>1442</v>
      </c>
      <c r="B100" s="212" t="s">
        <v>1439</v>
      </c>
      <c r="C100" s="212" t="s">
        <v>1443</v>
      </c>
      <c r="D100" s="213" t="s">
        <v>1441</v>
      </c>
      <c r="E100" s="214">
        <v>4</v>
      </c>
      <c r="F100" s="215">
        <v>15.16</v>
      </c>
      <c r="G100" s="215">
        <v>60.64</v>
      </c>
    </row>
    <row r="101" spans="1:7" ht="36" customHeight="1">
      <c r="A101" s="216" t="s">
        <v>1518</v>
      </c>
      <c r="B101" s="217" t="s">
        <v>1437</v>
      </c>
      <c r="C101" s="217" t="s">
        <v>381</v>
      </c>
      <c r="D101" s="218" t="s">
        <v>24</v>
      </c>
      <c r="E101" s="219">
        <v>1</v>
      </c>
      <c r="F101" s="220">
        <v>3481.65</v>
      </c>
      <c r="G101" s="220">
        <v>3481.65</v>
      </c>
    </row>
    <row r="102" spans="1:7" ht="18" customHeight="1">
      <c r="A102" s="203" t="s">
        <v>1431</v>
      </c>
      <c r="B102" s="204" t="s">
        <v>1432</v>
      </c>
      <c r="C102" s="204" t="s">
        <v>1433</v>
      </c>
      <c r="D102" s="205" t="s">
        <v>1434</v>
      </c>
      <c r="E102" s="203" t="s">
        <v>1435</v>
      </c>
      <c r="F102" s="203" t="s">
        <v>1436</v>
      </c>
      <c r="G102" s="203" t="s">
        <v>133</v>
      </c>
    </row>
    <row r="103" spans="1:7" ht="24" customHeight="1">
      <c r="A103" s="206" t="s">
        <v>382</v>
      </c>
      <c r="B103" s="207" t="s">
        <v>1437</v>
      </c>
      <c r="C103" s="207" t="s">
        <v>383</v>
      </c>
      <c r="D103" s="208" t="s">
        <v>201</v>
      </c>
      <c r="E103" s="209">
        <v>1</v>
      </c>
      <c r="F103" s="210">
        <v>676.71</v>
      </c>
      <c r="G103" s="210">
        <v>676.71</v>
      </c>
    </row>
    <row r="104" spans="1:7" ht="24" customHeight="1">
      <c r="A104" s="211" t="s">
        <v>1454</v>
      </c>
      <c r="B104" s="212" t="s">
        <v>1439</v>
      </c>
      <c r="C104" s="212" t="s">
        <v>1455</v>
      </c>
      <c r="D104" s="213" t="s">
        <v>1441</v>
      </c>
      <c r="E104" s="214">
        <v>3</v>
      </c>
      <c r="F104" s="215">
        <v>18.86</v>
      </c>
      <c r="G104" s="215">
        <v>56.58</v>
      </c>
    </row>
    <row r="105" spans="1:7" ht="24" customHeight="1">
      <c r="A105" s="211" t="s">
        <v>1442</v>
      </c>
      <c r="B105" s="212" t="s">
        <v>1439</v>
      </c>
      <c r="C105" s="212" t="s">
        <v>1443</v>
      </c>
      <c r="D105" s="213" t="s">
        <v>1441</v>
      </c>
      <c r="E105" s="214">
        <v>3.06</v>
      </c>
      <c r="F105" s="215">
        <v>15.16</v>
      </c>
      <c r="G105" s="215">
        <v>46.38</v>
      </c>
    </row>
    <row r="106" spans="1:7" ht="24" customHeight="1">
      <c r="A106" s="216" t="s">
        <v>1519</v>
      </c>
      <c r="B106" s="217" t="s">
        <v>1439</v>
      </c>
      <c r="C106" s="217" t="s">
        <v>1520</v>
      </c>
      <c r="D106" s="218" t="s">
        <v>191</v>
      </c>
      <c r="E106" s="219">
        <v>7.1739999999999998E-3</v>
      </c>
      <c r="F106" s="220">
        <v>82</v>
      </c>
      <c r="G106" s="220">
        <v>0.57999999999999996</v>
      </c>
    </row>
    <row r="107" spans="1:7" ht="24" customHeight="1">
      <c r="A107" s="216" t="s">
        <v>1521</v>
      </c>
      <c r="B107" s="217" t="s">
        <v>1439</v>
      </c>
      <c r="C107" s="217" t="s">
        <v>1522</v>
      </c>
      <c r="D107" s="218" t="s">
        <v>777</v>
      </c>
      <c r="E107" s="219">
        <v>0.4914</v>
      </c>
      <c r="F107" s="220">
        <v>0.75</v>
      </c>
      <c r="G107" s="220">
        <v>0.36</v>
      </c>
    </row>
    <row r="108" spans="1:7" ht="24" customHeight="1">
      <c r="A108" s="216" t="s">
        <v>1523</v>
      </c>
      <c r="B108" s="217" t="s">
        <v>1439</v>
      </c>
      <c r="C108" s="217" t="s">
        <v>1524</v>
      </c>
      <c r="D108" s="218" t="s">
        <v>777</v>
      </c>
      <c r="E108" s="219">
        <v>2.0466000000000002</v>
      </c>
      <c r="F108" s="220">
        <v>0.69</v>
      </c>
      <c r="G108" s="220">
        <v>1.41</v>
      </c>
    </row>
    <row r="109" spans="1:7" ht="36" customHeight="1">
      <c r="A109" s="216" t="s">
        <v>1525</v>
      </c>
      <c r="B109" s="217" t="s">
        <v>1439</v>
      </c>
      <c r="C109" s="217" t="s">
        <v>1526</v>
      </c>
      <c r="D109" s="218" t="s">
        <v>27</v>
      </c>
      <c r="E109" s="219">
        <v>1</v>
      </c>
      <c r="F109" s="220">
        <v>571.4</v>
      </c>
      <c r="G109" s="220">
        <v>571.4</v>
      </c>
    </row>
    <row r="110" spans="1:7" ht="18" customHeight="1">
      <c r="A110" s="203" t="s">
        <v>1431</v>
      </c>
      <c r="B110" s="204" t="s">
        <v>1432</v>
      </c>
      <c r="C110" s="204" t="s">
        <v>1433</v>
      </c>
      <c r="D110" s="205" t="s">
        <v>1434</v>
      </c>
      <c r="E110" s="203" t="s">
        <v>1435</v>
      </c>
      <c r="F110" s="203" t="s">
        <v>1436</v>
      </c>
      <c r="G110" s="203" t="s">
        <v>133</v>
      </c>
    </row>
    <row r="111" spans="1:7" ht="24" customHeight="1">
      <c r="A111" s="206" t="s">
        <v>393</v>
      </c>
      <c r="B111" s="207" t="s">
        <v>1437</v>
      </c>
      <c r="C111" s="207" t="s">
        <v>394</v>
      </c>
      <c r="D111" s="208" t="s">
        <v>24</v>
      </c>
      <c r="E111" s="209">
        <v>1</v>
      </c>
      <c r="F111" s="210">
        <v>225.75</v>
      </c>
      <c r="G111" s="210">
        <v>225.75</v>
      </c>
    </row>
    <row r="112" spans="1:7" ht="24" customHeight="1">
      <c r="A112" s="211" t="s">
        <v>1442</v>
      </c>
      <c r="B112" s="212" t="s">
        <v>1439</v>
      </c>
      <c r="C112" s="212" t="s">
        <v>1443</v>
      </c>
      <c r="D112" s="213" t="s">
        <v>1441</v>
      </c>
      <c r="E112" s="214">
        <v>0.29880000000000001</v>
      </c>
      <c r="F112" s="215">
        <v>15.16</v>
      </c>
      <c r="G112" s="215">
        <v>4.5199999999999996</v>
      </c>
    </row>
    <row r="113" spans="1:7" ht="24" customHeight="1">
      <c r="A113" s="211" t="s">
        <v>1527</v>
      </c>
      <c r="B113" s="212" t="s">
        <v>1439</v>
      </c>
      <c r="C113" s="212" t="s">
        <v>1528</v>
      </c>
      <c r="D113" s="213" t="s">
        <v>1441</v>
      </c>
      <c r="E113" s="214">
        <v>0.94850000000000001</v>
      </c>
      <c r="F113" s="215">
        <v>18.72</v>
      </c>
      <c r="G113" s="215">
        <v>17.75</v>
      </c>
    </row>
    <row r="114" spans="1:7" ht="24" customHeight="1">
      <c r="A114" s="216" t="s">
        <v>1529</v>
      </c>
      <c r="B114" s="217" t="s">
        <v>1437</v>
      </c>
      <c r="C114" s="217" t="s">
        <v>1530</v>
      </c>
      <c r="D114" s="218" t="s">
        <v>24</v>
      </c>
      <c r="E114" s="219">
        <v>1</v>
      </c>
      <c r="F114" s="220">
        <v>99.5</v>
      </c>
      <c r="G114" s="220">
        <v>99.5</v>
      </c>
    </row>
    <row r="115" spans="1:7" ht="36" customHeight="1">
      <c r="A115" s="216" t="s">
        <v>1531</v>
      </c>
      <c r="B115" s="217" t="s">
        <v>1439</v>
      </c>
      <c r="C115" s="217" t="s">
        <v>1532</v>
      </c>
      <c r="D115" s="218" t="s">
        <v>24</v>
      </c>
      <c r="E115" s="219">
        <v>6</v>
      </c>
      <c r="F115" s="220">
        <v>17.329999999999998</v>
      </c>
      <c r="G115" s="220">
        <v>103.98</v>
      </c>
    </row>
    <row r="116" spans="1:7" ht="18" customHeight="1">
      <c r="A116" s="203" t="s">
        <v>1431</v>
      </c>
      <c r="B116" s="204" t="s">
        <v>1432</v>
      </c>
      <c r="C116" s="204" t="s">
        <v>1433</v>
      </c>
      <c r="D116" s="205" t="s">
        <v>1434</v>
      </c>
      <c r="E116" s="203" t="s">
        <v>1435</v>
      </c>
      <c r="F116" s="203" t="s">
        <v>1436</v>
      </c>
      <c r="G116" s="203" t="s">
        <v>133</v>
      </c>
    </row>
    <row r="117" spans="1:7" ht="24" customHeight="1">
      <c r="A117" s="206" t="s">
        <v>395</v>
      </c>
      <c r="B117" s="207" t="s">
        <v>1437</v>
      </c>
      <c r="C117" s="207" t="s">
        <v>396</v>
      </c>
      <c r="D117" s="208" t="s">
        <v>24</v>
      </c>
      <c r="E117" s="209">
        <v>1</v>
      </c>
      <c r="F117" s="210">
        <v>259.11</v>
      </c>
      <c r="G117" s="210">
        <v>259.11</v>
      </c>
    </row>
    <row r="118" spans="1:7" ht="24" customHeight="1">
      <c r="A118" s="211" t="s">
        <v>1454</v>
      </c>
      <c r="B118" s="212" t="s">
        <v>1439</v>
      </c>
      <c r="C118" s="212" t="s">
        <v>1455</v>
      </c>
      <c r="D118" s="213" t="s">
        <v>1441</v>
      </c>
      <c r="E118" s="214">
        <v>1</v>
      </c>
      <c r="F118" s="215">
        <v>18.86</v>
      </c>
      <c r="G118" s="215">
        <v>18.86</v>
      </c>
    </row>
    <row r="119" spans="1:7" ht="24" customHeight="1">
      <c r="A119" s="211" t="s">
        <v>1442</v>
      </c>
      <c r="B119" s="212" t="s">
        <v>1439</v>
      </c>
      <c r="C119" s="212" t="s">
        <v>1443</v>
      </c>
      <c r="D119" s="213" t="s">
        <v>1441</v>
      </c>
      <c r="E119" s="214">
        <v>1</v>
      </c>
      <c r="F119" s="215">
        <v>15.16</v>
      </c>
      <c r="G119" s="215">
        <v>15.16</v>
      </c>
    </row>
    <row r="120" spans="1:7" ht="24" customHeight="1">
      <c r="A120" s="216" t="s">
        <v>1533</v>
      </c>
      <c r="B120" s="217" t="s">
        <v>1439</v>
      </c>
      <c r="C120" s="217" t="s">
        <v>1534</v>
      </c>
      <c r="D120" s="218" t="s">
        <v>24</v>
      </c>
      <c r="E120" s="219">
        <v>1</v>
      </c>
      <c r="F120" s="220">
        <v>225.09</v>
      </c>
      <c r="G120" s="220">
        <v>225.09</v>
      </c>
    </row>
    <row r="121" spans="1:7" ht="18" customHeight="1">
      <c r="A121" s="203" t="s">
        <v>1431</v>
      </c>
      <c r="B121" s="204" t="s">
        <v>1432</v>
      </c>
      <c r="C121" s="204" t="s">
        <v>1433</v>
      </c>
      <c r="D121" s="205" t="s">
        <v>1434</v>
      </c>
      <c r="E121" s="203" t="s">
        <v>1435</v>
      </c>
      <c r="F121" s="203" t="s">
        <v>1436</v>
      </c>
      <c r="G121" s="203" t="s">
        <v>133</v>
      </c>
    </row>
    <row r="122" spans="1:7" ht="24" customHeight="1">
      <c r="A122" s="206" t="s">
        <v>397</v>
      </c>
      <c r="B122" s="207" t="s">
        <v>1437</v>
      </c>
      <c r="C122" s="207" t="s">
        <v>398</v>
      </c>
      <c r="D122" s="208" t="s">
        <v>24</v>
      </c>
      <c r="E122" s="209">
        <v>1</v>
      </c>
      <c r="F122" s="210">
        <v>259.08999999999997</v>
      </c>
      <c r="G122" s="210">
        <v>259.08999999999997</v>
      </c>
    </row>
    <row r="123" spans="1:7" ht="24" customHeight="1">
      <c r="A123" s="211" t="s">
        <v>1454</v>
      </c>
      <c r="B123" s="212" t="s">
        <v>1439</v>
      </c>
      <c r="C123" s="212" t="s">
        <v>1455</v>
      </c>
      <c r="D123" s="213" t="s">
        <v>1441</v>
      </c>
      <c r="E123" s="214">
        <v>0.48888890000000002</v>
      </c>
      <c r="F123" s="215">
        <v>18.86</v>
      </c>
      <c r="G123" s="215">
        <v>9.2200000000000006</v>
      </c>
    </row>
    <row r="124" spans="1:7" ht="24" customHeight="1">
      <c r="A124" s="211" t="s">
        <v>1442</v>
      </c>
      <c r="B124" s="212" t="s">
        <v>1439</v>
      </c>
      <c r="C124" s="212" t="s">
        <v>1443</v>
      </c>
      <c r="D124" s="213" t="s">
        <v>1441</v>
      </c>
      <c r="E124" s="214">
        <v>0.48888890000000002</v>
      </c>
      <c r="F124" s="215">
        <v>15.16</v>
      </c>
      <c r="G124" s="215">
        <v>7.41</v>
      </c>
    </row>
    <row r="125" spans="1:7" ht="24" customHeight="1">
      <c r="A125" s="216" t="s">
        <v>1535</v>
      </c>
      <c r="B125" s="217" t="s">
        <v>1439</v>
      </c>
      <c r="C125" s="217" t="s">
        <v>1536</v>
      </c>
      <c r="D125" s="218" t="s">
        <v>24</v>
      </c>
      <c r="E125" s="219">
        <v>1</v>
      </c>
      <c r="F125" s="220">
        <v>240</v>
      </c>
      <c r="G125" s="220">
        <v>240</v>
      </c>
    </row>
    <row r="126" spans="1:7" ht="36" customHeight="1">
      <c r="A126" s="216" t="s">
        <v>1537</v>
      </c>
      <c r="B126" s="217" t="s">
        <v>1439</v>
      </c>
      <c r="C126" s="217" t="s">
        <v>1538</v>
      </c>
      <c r="D126" s="218" t="s">
        <v>24</v>
      </c>
      <c r="E126" s="219">
        <v>6</v>
      </c>
      <c r="F126" s="220">
        <v>0.41</v>
      </c>
      <c r="G126" s="220">
        <v>2.46</v>
      </c>
    </row>
    <row r="127" spans="1:7" ht="18" customHeight="1">
      <c r="A127" s="203" t="s">
        <v>1431</v>
      </c>
      <c r="B127" s="204" t="s">
        <v>1432</v>
      </c>
      <c r="C127" s="204" t="s">
        <v>1433</v>
      </c>
      <c r="D127" s="205" t="s">
        <v>1434</v>
      </c>
      <c r="E127" s="203" t="s">
        <v>1435</v>
      </c>
      <c r="F127" s="203" t="s">
        <v>1436</v>
      </c>
      <c r="G127" s="203" t="s">
        <v>133</v>
      </c>
    </row>
    <row r="128" spans="1:7" ht="24" customHeight="1">
      <c r="A128" s="206" t="s">
        <v>407</v>
      </c>
      <c r="B128" s="207" t="s">
        <v>1437</v>
      </c>
      <c r="C128" s="207" t="s">
        <v>408</v>
      </c>
      <c r="D128" s="208" t="s">
        <v>201</v>
      </c>
      <c r="E128" s="209">
        <v>1</v>
      </c>
      <c r="F128" s="210">
        <v>539.42999999999995</v>
      </c>
      <c r="G128" s="210">
        <v>539.42999999999995</v>
      </c>
    </row>
    <row r="129" spans="1:7" ht="24" customHeight="1">
      <c r="A129" s="211" t="s">
        <v>1539</v>
      </c>
      <c r="B129" s="212" t="s">
        <v>1439</v>
      </c>
      <c r="C129" s="212" t="s">
        <v>1540</v>
      </c>
      <c r="D129" s="213" t="s">
        <v>191</v>
      </c>
      <c r="E129" s="214">
        <v>1E-3</v>
      </c>
      <c r="F129" s="215">
        <v>550.9</v>
      </c>
      <c r="G129" s="215">
        <v>0.55000000000000004</v>
      </c>
    </row>
    <row r="130" spans="1:7" ht="24" customHeight="1">
      <c r="A130" s="211" t="s">
        <v>1454</v>
      </c>
      <c r="B130" s="212" t="s">
        <v>1439</v>
      </c>
      <c r="C130" s="212" t="s">
        <v>1455</v>
      </c>
      <c r="D130" s="213" t="s">
        <v>1441</v>
      </c>
      <c r="E130" s="214">
        <v>3</v>
      </c>
      <c r="F130" s="215">
        <v>18.86</v>
      </c>
      <c r="G130" s="215">
        <v>56.58</v>
      </c>
    </row>
    <row r="131" spans="1:7" ht="24" customHeight="1">
      <c r="A131" s="211" t="s">
        <v>1442</v>
      </c>
      <c r="B131" s="212" t="s">
        <v>1439</v>
      </c>
      <c r="C131" s="212" t="s">
        <v>1443</v>
      </c>
      <c r="D131" s="213" t="s">
        <v>1441</v>
      </c>
      <c r="E131" s="214">
        <v>3.7</v>
      </c>
      <c r="F131" s="215">
        <v>15.16</v>
      </c>
      <c r="G131" s="215">
        <v>56.09</v>
      </c>
    </row>
    <row r="132" spans="1:7" ht="24" customHeight="1">
      <c r="A132" s="216" t="s">
        <v>1541</v>
      </c>
      <c r="B132" s="217" t="s">
        <v>1439</v>
      </c>
      <c r="C132" s="217" t="s">
        <v>1542</v>
      </c>
      <c r="D132" s="218" t="s">
        <v>777</v>
      </c>
      <c r="E132" s="219">
        <v>0.7</v>
      </c>
      <c r="F132" s="220">
        <v>2.17</v>
      </c>
      <c r="G132" s="220">
        <v>1.51</v>
      </c>
    </row>
    <row r="133" spans="1:7" ht="24" customHeight="1">
      <c r="A133" s="216" t="s">
        <v>1543</v>
      </c>
      <c r="B133" s="217" t="s">
        <v>1437</v>
      </c>
      <c r="C133" s="217" t="s">
        <v>1544</v>
      </c>
      <c r="D133" s="218" t="s">
        <v>27</v>
      </c>
      <c r="E133" s="219">
        <v>1.01</v>
      </c>
      <c r="F133" s="220">
        <v>420.5</v>
      </c>
      <c r="G133" s="220">
        <v>424.7</v>
      </c>
    </row>
    <row r="134" spans="1:7" ht="18" customHeight="1">
      <c r="A134" s="203" t="s">
        <v>1431</v>
      </c>
      <c r="B134" s="204" t="s">
        <v>1432</v>
      </c>
      <c r="C134" s="204" t="s">
        <v>1433</v>
      </c>
      <c r="D134" s="205" t="s">
        <v>1434</v>
      </c>
      <c r="E134" s="203" t="s">
        <v>1435</v>
      </c>
      <c r="F134" s="203" t="s">
        <v>1436</v>
      </c>
      <c r="G134" s="203" t="s">
        <v>133</v>
      </c>
    </row>
    <row r="135" spans="1:7" ht="24" customHeight="1">
      <c r="A135" s="206" t="s">
        <v>409</v>
      </c>
      <c r="B135" s="207" t="s">
        <v>1437</v>
      </c>
      <c r="C135" s="207" t="s">
        <v>410</v>
      </c>
      <c r="D135" s="208" t="s">
        <v>27</v>
      </c>
      <c r="E135" s="209">
        <v>1</v>
      </c>
      <c r="F135" s="210">
        <v>497.33</v>
      </c>
      <c r="G135" s="210">
        <v>497.33</v>
      </c>
    </row>
    <row r="136" spans="1:7" ht="24" customHeight="1">
      <c r="A136" s="211" t="s">
        <v>1454</v>
      </c>
      <c r="B136" s="212" t="s">
        <v>1439</v>
      </c>
      <c r="C136" s="212" t="s">
        <v>1455</v>
      </c>
      <c r="D136" s="213" t="s">
        <v>1441</v>
      </c>
      <c r="E136" s="214">
        <v>1.2</v>
      </c>
      <c r="F136" s="215">
        <v>18.86</v>
      </c>
      <c r="G136" s="215">
        <v>22.63</v>
      </c>
    </row>
    <row r="137" spans="1:7" ht="24" customHeight="1">
      <c r="A137" s="211" t="s">
        <v>1442</v>
      </c>
      <c r="B137" s="212" t="s">
        <v>1439</v>
      </c>
      <c r="C137" s="212" t="s">
        <v>1443</v>
      </c>
      <c r="D137" s="213" t="s">
        <v>1441</v>
      </c>
      <c r="E137" s="214">
        <v>2</v>
      </c>
      <c r="F137" s="215">
        <v>15.16</v>
      </c>
      <c r="G137" s="215">
        <v>30.32</v>
      </c>
    </row>
    <row r="138" spans="1:7" ht="24" customHeight="1">
      <c r="A138" s="216" t="s">
        <v>1545</v>
      </c>
      <c r="B138" s="217" t="s">
        <v>1439</v>
      </c>
      <c r="C138" s="217" t="s">
        <v>1546</v>
      </c>
      <c r="D138" s="218" t="s">
        <v>777</v>
      </c>
      <c r="E138" s="219">
        <v>3.2</v>
      </c>
      <c r="F138" s="220">
        <v>0.69</v>
      </c>
      <c r="G138" s="220">
        <v>2.2000000000000002</v>
      </c>
    </row>
    <row r="139" spans="1:7" ht="24" customHeight="1">
      <c r="A139" s="216" t="s">
        <v>1547</v>
      </c>
      <c r="B139" s="217" t="s">
        <v>1439</v>
      </c>
      <c r="C139" s="217" t="s">
        <v>1548</v>
      </c>
      <c r="D139" s="218" t="s">
        <v>191</v>
      </c>
      <c r="E139" s="219">
        <v>8.0000000000000002E-3</v>
      </c>
      <c r="F139" s="220">
        <v>83.07</v>
      </c>
      <c r="G139" s="220">
        <v>0.66</v>
      </c>
    </row>
    <row r="140" spans="1:7" ht="24" customHeight="1">
      <c r="A140" s="216" t="s">
        <v>1543</v>
      </c>
      <c r="B140" s="217" t="s">
        <v>1437</v>
      </c>
      <c r="C140" s="217" t="s">
        <v>1544</v>
      </c>
      <c r="D140" s="218" t="s">
        <v>27</v>
      </c>
      <c r="E140" s="219">
        <v>1.05</v>
      </c>
      <c r="F140" s="220">
        <v>420.5</v>
      </c>
      <c r="G140" s="220">
        <v>441.52</v>
      </c>
    </row>
    <row r="141" spans="1:7" ht="18" customHeight="1">
      <c r="A141" s="203" t="s">
        <v>1431</v>
      </c>
      <c r="B141" s="204" t="s">
        <v>1432</v>
      </c>
      <c r="C141" s="204" t="s">
        <v>1433</v>
      </c>
      <c r="D141" s="205" t="s">
        <v>1434</v>
      </c>
      <c r="E141" s="203" t="s">
        <v>1435</v>
      </c>
      <c r="F141" s="203" t="s">
        <v>1436</v>
      </c>
      <c r="G141" s="203" t="s">
        <v>133</v>
      </c>
    </row>
    <row r="142" spans="1:7" ht="24" customHeight="1">
      <c r="A142" s="206" t="s">
        <v>207</v>
      </c>
      <c r="B142" s="207" t="s">
        <v>1437</v>
      </c>
      <c r="C142" s="207" t="s">
        <v>208</v>
      </c>
      <c r="D142" s="208" t="s">
        <v>27</v>
      </c>
      <c r="E142" s="209">
        <v>1</v>
      </c>
      <c r="F142" s="210">
        <v>733.58</v>
      </c>
      <c r="G142" s="210">
        <v>733.58</v>
      </c>
    </row>
    <row r="143" spans="1:7" ht="24" customHeight="1">
      <c r="A143" s="211" t="s">
        <v>1442</v>
      </c>
      <c r="B143" s="212" t="s">
        <v>1439</v>
      </c>
      <c r="C143" s="212" t="s">
        <v>1443</v>
      </c>
      <c r="D143" s="213" t="s">
        <v>1441</v>
      </c>
      <c r="E143" s="214">
        <v>0.4</v>
      </c>
      <c r="F143" s="215">
        <v>15.16</v>
      </c>
      <c r="G143" s="215">
        <v>6.06</v>
      </c>
    </row>
    <row r="144" spans="1:7" ht="24" customHeight="1">
      <c r="A144" s="211" t="s">
        <v>1549</v>
      </c>
      <c r="B144" s="212" t="s">
        <v>1439</v>
      </c>
      <c r="C144" s="212" t="s">
        <v>1550</v>
      </c>
      <c r="D144" s="213" t="s">
        <v>1441</v>
      </c>
      <c r="E144" s="214">
        <v>2</v>
      </c>
      <c r="F144" s="215">
        <v>16.86</v>
      </c>
      <c r="G144" s="215">
        <v>33.72</v>
      </c>
    </row>
    <row r="145" spans="1:7" ht="24" customHeight="1">
      <c r="A145" s="216" t="s">
        <v>1551</v>
      </c>
      <c r="B145" s="217" t="s">
        <v>1439</v>
      </c>
      <c r="C145" s="217" t="s">
        <v>1552</v>
      </c>
      <c r="D145" s="218" t="s">
        <v>27</v>
      </c>
      <c r="E145" s="219">
        <v>1</v>
      </c>
      <c r="F145" s="220">
        <v>677.6</v>
      </c>
      <c r="G145" s="220">
        <v>677.6</v>
      </c>
    </row>
    <row r="146" spans="1:7" ht="24" customHeight="1">
      <c r="A146" s="216" t="s">
        <v>1553</v>
      </c>
      <c r="B146" s="217" t="s">
        <v>1439</v>
      </c>
      <c r="C146" s="217" t="s">
        <v>1554</v>
      </c>
      <c r="D146" s="218" t="s">
        <v>24</v>
      </c>
      <c r="E146" s="219">
        <v>4</v>
      </c>
      <c r="F146" s="220">
        <v>4.05</v>
      </c>
      <c r="G146" s="220">
        <v>16.2</v>
      </c>
    </row>
    <row r="147" spans="1:7" ht="18" customHeight="1">
      <c r="A147" s="203" t="s">
        <v>1431</v>
      </c>
      <c r="B147" s="204" t="s">
        <v>1432</v>
      </c>
      <c r="C147" s="204" t="s">
        <v>1433</v>
      </c>
      <c r="D147" s="205" t="s">
        <v>1434</v>
      </c>
      <c r="E147" s="203" t="s">
        <v>1435</v>
      </c>
      <c r="F147" s="203" t="s">
        <v>1436</v>
      </c>
      <c r="G147" s="203" t="s">
        <v>133</v>
      </c>
    </row>
    <row r="148" spans="1:7" ht="24" customHeight="1">
      <c r="A148" s="206" t="s">
        <v>416</v>
      </c>
      <c r="B148" s="207" t="s">
        <v>1437</v>
      </c>
      <c r="C148" s="207" t="s">
        <v>417</v>
      </c>
      <c r="D148" s="208" t="s">
        <v>27</v>
      </c>
      <c r="E148" s="209">
        <v>1</v>
      </c>
      <c r="F148" s="210">
        <v>1124.94</v>
      </c>
      <c r="G148" s="210">
        <v>1124.94</v>
      </c>
    </row>
    <row r="149" spans="1:7" ht="24" customHeight="1">
      <c r="A149" s="216" t="s">
        <v>1555</v>
      </c>
      <c r="B149" s="217" t="s">
        <v>1437</v>
      </c>
      <c r="C149" s="217" t="s">
        <v>1556</v>
      </c>
      <c r="D149" s="218" t="s">
        <v>27</v>
      </c>
      <c r="E149" s="219">
        <v>1</v>
      </c>
      <c r="F149" s="220">
        <v>1124.94</v>
      </c>
      <c r="G149" s="220">
        <v>1124.94</v>
      </c>
    </row>
    <row r="150" spans="1:7" ht="18" customHeight="1">
      <c r="A150" s="203" t="s">
        <v>1431</v>
      </c>
      <c r="B150" s="204" t="s">
        <v>1432</v>
      </c>
      <c r="C150" s="204" t="s">
        <v>1433</v>
      </c>
      <c r="D150" s="205" t="s">
        <v>1434</v>
      </c>
      <c r="E150" s="203" t="s">
        <v>1435</v>
      </c>
      <c r="F150" s="203" t="s">
        <v>1436</v>
      </c>
      <c r="G150" s="203" t="s">
        <v>133</v>
      </c>
    </row>
    <row r="151" spans="1:7" ht="24" customHeight="1">
      <c r="A151" s="206" t="s">
        <v>421</v>
      </c>
      <c r="B151" s="207" t="s">
        <v>1437</v>
      </c>
      <c r="C151" s="207" t="s">
        <v>422</v>
      </c>
      <c r="D151" s="208" t="s">
        <v>27</v>
      </c>
      <c r="E151" s="209">
        <v>1</v>
      </c>
      <c r="F151" s="210">
        <v>27.12</v>
      </c>
      <c r="G151" s="210">
        <v>27.12</v>
      </c>
    </row>
    <row r="152" spans="1:7" ht="24" customHeight="1">
      <c r="A152" s="211" t="s">
        <v>1442</v>
      </c>
      <c r="B152" s="212" t="s">
        <v>1439</v>
      </c>
      <c r="C152" s="212" t="s">
        <v>1443</v>
      </c>
      <c r="D152" s="213" t="s">
        <v>1441</v>
      </c>
      <c r="E152" s="214">
        <v>0.1</v>
      </c>
      <c r="F152" s="215">
        <v>15.16</v>
      </c>
      <c r="G152" s="215">
        <v>1.51</v>
      </c>
    </row>
    <row r="153" spans="1:7" ht="24" customHeight="1">
      <c r="A153" s="211" t="s">
        <v>1557</v>
      </c>
      <c r="B153" s="212" t="s">
        <v>1439</v>
      </c>
      <c r="C153" s="212" t="s">
        <v>1558</v>
      </c>
      <c r="D153" s="213" t="s">
        <v>1441</v>
      </c>
      <c r="E153" s="214">
        <v>0.1</v>
      </c>
      <c r="F153" s="215">
        <v>16.41</v>
      </c>
      <c r="G153" s="215">
        <v>1.64</v>
      </c>
    </row>
    <row r="154" spans="1:7" ht="24" customHeight="1">
      <c r="A154" s="216" t="s">
        <v>1559</v>
      </c>
      <c r="B154" s="217" t="s">
        <v>1439</v>
      </c>
      <c r="C154" s="217" t="s">
        <v>1560</v>
      </c>
      <c r="D154" s="218" t="s">
        <v>27</v>
      </c>
      <c r="E154" s="219">
        <v>1</v>
      </c>
      <c r="F154" s="220">
        <v>13</v>
      </c>
      <c r="G154" s="220">
        <v>13</v>
      </c>
    </row>
    <row r="155" spans="1:7" ht="24" customHeight="1">
      <c r="A155" s="216" t="s">
        <v>1561</v>
      </c>
      <c r="B155" s="217" t="s">
        <v>1439</v>
      </c>
      <c r="C155" s="217" t="s">
        <v>1562</v>
      </c>
      <c r="D155" s="218" t="s">
        <v>777</v>
      </c>
      <c r="E155" s="219">
        <v>3</v>
      </c>
      <c r="F155" s="220">
        <v>1.1399999999999999</v>
      </c>
      <c r="G155" s="220">
        <v>3.42</v>
      </c>
    </row>
    <row r="156" spans="1:7" ht="24" customHeight="1">
      <c r="A156" s="216" t="s">
        <v>1563</v>
      </c>
      <c r="B156" s="217" t="s">
        <v>1439</v>
      </c>
      <c r="C156" s="217" t="s">
        <v>1564</v>
      </c>
      <c r="D156" s="218" t="s">
        <v>191</v>
      </c>
      <c r="E156" s="219">
        <v>0.05</v>
      </c>
      <c r="F156" s="220">
        <v>143.57</v>
      </c>
      <c r="G156" s="220">
        <v>7.17</v>
      </c>
    </row>
    <row r="157" spans="1:7" ht="24" customHeight="1">
      <c r="A157" s="216" t="s">
        <v>1565</v>
      </c>
      <c r="B157" s="217" t="s">
        <v>1439</v>
      </c>
      <c r="C157" s="217" t="s">
        <v>1566</v>
      </c>
      <c r="D157" s="218" t="s">
        <v>777</v>
      </c>
      <c r="E157" s="219">
        <v>0.1</v>
      </c>
      <c r="F157" s="220">
        <v>3.75</v>
      </c>
      <c r="G157" s="220">
        <v>0.37</v>
      </c>
    </row>
    <row r="158" spans="1:7" ht="24" customHeight="1">
      <c r="A158" s="216" t="s">
        <v>1567</v>
      </c>
      <c r="B158" s="217" t="s">
        <v>1439</v>
      </c>
      <c r="C158" s="217" t="s">
        <v>1568</v>
      </c>
      <c r="D158" s="218" t="s">
        <v>777</v>
      </c>
      <c r="E158" s="219">
        <v>0.15</v>
      </c>
      <c r="F158" s="220">
        <v>0.13</v>
      </c>
      <c r="G158" s="220">
        <v>0.01</v>
      </c>
    </row>
    <row r="159" spans="1:7" ht="18" customHeight="1">
      <c r="A159" s="203" t="s">
        <v>1431</v>
      </c>
      <c r="B159" s="204" t="s">
        <v>1432</v>
      </c>
      <c r="C159" s="204" t="s">
        <v>1433</v>
      </c>
      <c r="D159" s="205" t="s">
        <v>1434</v>
      </c>
      <c r="E159" s="203" t="s">
        <v>1435</v>
      </c>
      <c r="F159" s="203" t="s">
        <v>1436</v>
      </c>
      <c r="G159" s="203" t="s">
        <v>133</v>
      </c>
    </row>
    <row r="160" spans="1:7" ht="24" customHeight="1">
      <c r="A160" s="206" t="s">
        <v>423</v>
      </c>
      <c r="B160" s="207" t="s">
        <v>1437</v>
      </c>
      <c r="C160" s="207" t="s">
        <v>424</v>
      </c>
      <c r="D160" s="208" t="s">
        <v>191</v>
      </c>
      <c r="E160" s="209">
        <v>1</v>
      </c>
      <c r="F160" s="210">
        <v>137.6</v>
      </c>
      <c r="G160" s="210">
        <v>137.6</v>
      </c>
    </row>
    <row r="161" spans="1:7" ht="24" customHeight="1">
      <c r="A161" s="211" t="s">
        <v>1442</v>
      </c>
      <c r="B161" s="212" t="s">
        <v>1439</v>
      </c>
      <c r="C161" s="212" t="s">
        <v>1443</v>
      </c>
      <c r="D161" s="213" t="s">
        <v>1441</v>
      </c>
      <c r="E161" s="214">
        <v>3.2</v>
      </c>
      <c r="F161" s="215">
        <v>15.16</v>
      </c>
      <c r="G161" s="215">
        <v>48.51</v>
      </c>
    </row>
    <row r="162" spans="1:7" ht="24" customHeight="1">
      <c r="A162" s="216" t="s">
        <v>1569</v>
      </c>
      <c r="B162" s="217" t="s">
        <v>1439</v>
      </c>
      <c r="C162" s="217" t="s">
        <v>1570</v>
      </c>
      <c r="D162" s="218" t="s">
        <v>191</v>
      </c>
      <c r="E162" s="219">
        <v>1.05</v>
      </c>
      <c r="F162" s="220">
        <v>84.85</v>
      </c>
      <c r="G162" s="220">
        <v>89.09</v>
      </c>
    </row>
    <row r="163" spans="1:7" ht="18" customHeight="1">
      <c r="A163" s="203" t="s">
        <v>1431</v>
      </c>
      <c r="B163" s="204" t="s">
        <v>1432</v>
      </c>
      <c r="C163" s="204" t="s">
        <v>1433</v>
      </c>
      <c r="D163" s="205" t="s">
        <v>1434</v>
      </c>
      <c r="E163" s="203" t="s">
        <v>1435</v>
      </c>
      <c r="F163" s="203" t="s">
        <v>1436</v>
      </c>
      <c r="G163" s="203" t="s">
        <v>133</v>
      </c>
    </row>
    <row r="164" spans="1:7" ht="24" customHeight="1">
      <c r="A164" s="206" t="s">
        <v>425</v>
      </c>
      <c r="B164" s="207" t="s">
        <v>1437</v>
      </c>
      <c r="C164" s="207" t="s">
        <v>426</v>
      </c>
      <c r="D164" s="208" t="s">
        <v>191</v>
      </c>
      <c r="E164" s="209">
        <v>1</v>
      </c>
      <c r="F164" s="210">
        <v>672.53</v>
      </c>
      <c r="G164" s="210">
        <v>672.53</v>
      </c>
    </row>
    <row r="165" spans="1:7" ht="24" customHeight="1">
      <c r="A165" s="211" t="s">
        <v>1557</v>
      </c>
      <c r="B165" s="212" t="s">
        <v>1439</v>
      </c>
      <c r="C165" s="212" t="s">
        <v>1558</v>
      </c>
      <c r="D165" s="213" t="s">
        <v>1441</v>
      </c>
      <c r="E165" s="214">
        <v>0.2</v>
      </c>
      <c r="F165" s="215">
        <v>16.41</v>
      </c>
      <c r="G165" s="215">
        <v>3.28</v>
      </c>
    </row>
    <row r="166" spans="1:7" ht="24" customHeight="1">
      <c r="A166" s="211" t="s">
        <v>1442</v>
      </c>
      <c r="B166" s="212" t="s">
        <v>1439</v>
      </c>
      <c r="C166" s="212" t="s">
        <v>1443</v>
      </c>
      <c r="D166" s="213" t="s">
        <v>1441</v>
      </c>
      <c r="E166" s="214">
        <v>0.4</v>
      </c>
      <c r="F166" s="215">
        <v>15.16</v>
      </c>
      <c r="G166" s="215">
        <v>6.06</v>
      </c>
    </row>
    <row r="167" spans="1:7" ht="48" customHeight="1">
      <c r="A167" s="211" t="s">
        <v>1571</v>
      </c>
      <c r="B167" s="212" t="s">
        <v>1439</v>
      </c>
      <c r="C167" s="212" t="s">
        <v>1572</v>
      </c>
      <c r="D167" s="213" t="s">
        <v>191</v>
      </c>
      <c r="E167" s="214">
        <v>1</v>
      </c>
      <c r="F167" s="215">
        <v>6.05</v>
      </c>
      <c r="G167" s="215">
        <v>6.05</v>
      </c>
    </row>
    <row r="168" spans="1:7" ht="36" customHeight="1">
      <c r="A168" s="211" t="s">
        <v>753</v>
      </c>
      <c r="B168" s="212" t="s">
        <v>1439</v>
      </c>
      <c r="C168" s="212" t="s">
        <v>754</v>
      </c>
      <c r="D168" s="213" t="s">
        <v>192</v>
      </c>
      <c r="E168" s="214">
        <v>1</v>
      </c>
      <c r="F168" s="215">
        <v>2.34</v>
      </c>
      <c r="G168" s="215">
        <v>2.34</v>
      </c>
    </row>
    <row r="169" spans="1:7" ht="24" customHeight="1">
      <c r="A169" s="216" t="s">
        <v>1573</v>
      </c>
      <c r="B169" s="217" t="s">
        <v>1439</v>
      </c>
      <c r="C169" s="217" t="s">
        <v>1574</v>
      </c>
      <c r="D169" s="218" t="s">
        <v>191</v>
      </c>
      <c r="E169" s="219">
        <v>2.36</v>
      </c>
      <c r="F169" s="220">
        <v>277.45999999999998</v>
      </c>
      <c r="G169" s="220">
        <v>654.79999999999995</v>
      </c>
    </row>
    <row r="170" spans="1:7" ht="18" customHeight="1">
      <c r="A170" s="203" t="s">
        <v>1431</v>
      </c>
      <c r="B170" s="204" t="s">
        <v>1432</v>
      </c>
      <c r="C170" s="204" t="s">
        <v>1433</v>
      </c>
      <c r="D170" s="205" t="s">
        <v>1434</v>
      </c>
      <c r="E170" s="203" t="s">
        <v>1435</v>
      </c>
      <c r="F170" s="203" t="s">
        <v>1436</v>
      </c>
      <c r="G170" s="203" t="s">
        <v>133</v>
      </c>
    </row>
    <row r="171" spans="1:7" ht="24" customHeight="1">
      <c r="A171" s="206" t="s">
        <v>440</v>
      </c>
      <c r="B171" s="207" t="s">
        <v>1437</v>
      </c>
      <c r="C171" s="207" t="s">
        <v>441</v>
      </c>
      <c r="D171" s="208" t="s">
        <v>24</v>
      </c>
      <c r="E171" s="209">
        <v>1</v>
      </c>
      <c r="F171" s="210">
        <v>706.67</v>
      </c>
      <c r="G171" s="210">
        <v>706.67</v>
      </c>
    </row>
    <row r="172" spans="1:7" ht="24" customHeight="1">
      <c r="A172" s="211" t="s">
        <v>1454</v>
      </c>
      <c r="B172" s="212" t="s">
        <v>1439</v>
      </c>
      <c r="C172" s="212" t="s">
        <v>1455</v>
      </c>
      <c r="D172" s="213" t="s">
        <v>1441</v>
      </c>
      <c r="E172" s="214">
        <v>1.5</v>
      </c>
      <c r="F172" s="215">
        <v>18.86</v>
      </c>
      <c r="G172" s="215">
        <v>28.29</v>
      </c>
    </row>
    <row r="173" spans="1:7" ht="24" customHeight="1">
      <c r="A173" s="216" t="s">
        <v>1575</v>
      </c>
      <c r="B173" s="217" t="s">
        <v>1439</v>
      </c>
      <c r="C173" s="217" t="s">
        <v>1576</v>
      </c>
      <c r="D173" s="218" t="s">
        <v>24</v>
      </c>
      <c r="E173" s="219">
        <v>1</v>
      </c>
      <c r="F173" s="220">
        <v>678.38</v>
      </c>
      <c r="G173" s="220">
        <v>678.38</v>
      </c>
    </row>
    <row r="174" spans="1:7" ht="18" customHeight="1">
      <c r="A174" s="203" t="s">
        <v>1431</v>
      </c>
      <c r="B174" s="204" t="s">
        <v>1432</v>
      </c>
      <c r="C174" s="204" t="s">
        <v>1433</v>
      </c>
      <c r="D174" s="205" t="s">
        <v>1434</v>
      </c>
      <c r="E174" s="203" t="s">
        <v>1435</v>
      </c>
      <c r="F174" s="203" t="s">
        <v>1436</v>
      </c>
      <c r="G174" s="203" t="s">
        <v>133</v>
      </c>
    </row>
    <row r="175" spans="1:7" ht="36" customHeight="1">
      <c r="A175" s="206" t="s">
        <v>442</v>
      </c>
      <c r="B175" s="207" t="s">
        <v>1437</v>
      </c>
      <c r="C175" s="207" t="s">
        <v>443</v>
      </c>
      <c r="D175" s="208" t="s">
        <v>24</v>
      </c>
      <c r="E175" s="209">
        <v>1</v>
      </c>
      <c r="F175" s="210">
        <v>3500</v>
      </c>
      <c r="G175" s="210">
        <v>3500</v>
      </c>
    </row>
    <row r="176" spans="1:7" ht="36" customHeight="1">
      <c r="A176" s="216" t="s">
        <v>1577</v>
      </c>
      <c r="B176" s="217" t="s">
        <v>1437</v>
      </c>
      <c r="C176" s="217" t="s">
        <v>1578</v>
      </c>
      <c r="D176" s="218" t="s">
        <v>24</v>
      </c>
      <c r="E176" s="219">
        <v>1</v>
      </c>
      <c r="F176" s="220">
        <v>3500</v>
      </c>
      <c r="G176" s="220">
        <v>3500</v>
      </c>
    </row>
    <row r="177" spans="1:7" ht="18" customHeight="1">
      <c r="A177" s="203" t="s">
        <v>1431</v>
      </c>
      <c r="B177" s="204" t="s">
        <v>1432</v>
      </c>
      <c r="C177" s="204" t="s">
        <v>1433</v>
      </c>
      <c r="D177" s="205" t="s">
        <v>1434</v>
      </c>
      <c r="E177" s="203" t="s">
        <v>1435</v>
      </c>
      <c r="F177" s="203" t="s">
        <v>1436</v>
      </c>
      <c r="G177" s="203" t="s">
        <v>133</v>
      </c>
    </row>
    <row r="178" spans="1:7" ht="24" customHeight="1">
      <c r="A178" s="206" t="s">
        <v>214</v>
      </c>
      <c r="B178" s="207" t="s">
        <v>1437</v>
      </c>
      <c r="C178" s="207" t="s">
        <v>215</v>
      </c>
      <c r="D178" s="208" t="s">
        <v>27</v>
      </c>
      <c r="E178" s="209">
        <v>1</v>
      </c>
      <c r="F178" s="210">
        <v>580</v>
      </c>
      <c r="G178" s="210">
        <v>580</v>
      </c>
    </row>
    <row r="179" spans="1:7" ht="24" customHeight="1">
      <c r="A179" s="216" t="s">
        <v>1579</v>
      </c>
      <c r="B179" s="217" t="s">
        <v>1437</v>
      </c>
      <c r="C179" s="217" t="s">
        <v>1580</v>
      </c>
      <c r="D179" s="218" t="s">
        <v>27</v>
      </c>
      <c r="E179" s="219">
        <v>1</v>
      </c>
      <c r="F179" s="220">
        <v>580</v>
      </c>
      <c r="G179" s="220">
        <v>580</v>
      </c>
    </row>
    <row r="180" spans="1:7" ht="18" customHeight="1">
      <c r="A180" s="203" t="s">
        <v>1431</v>
      </c>
      <c r="B180" s="204" t="s">
        <v>1432</v>
      </c>
      <c r="C180" s="204" t="s">
        <v>1433</v>
      </c>
      <c r="D180" s="205" t="s">
        <v>1434</v>
      </c>
      <c r="E180" s="203" t="s">
        <v>1435</v>
      </c>
      <c r="F180" s="203" t="s">
        <v>1436</v>
      </c>
      <c r="G180" s="203" t="s">
        <v>133</v>
      </c>
    </row>
    <row r="181" spans="1:7" ht="24" customHeight="1">
      <c r="A181" s="206" t="s">
        <v>446</v>
      </c>
      <c r="B181" s="207" t="s">
        <v>1437</v>
      </c>
      <c r="C181" s="207" t="s">
        <v>447</v>
      </c>
      <c r="D181" s="208" t="s">
        <v>26</v>
      </c>
      <c r="E181" s="209">
        <v>1</v>
      </c>
      <c r="F181" s="210">
        <v>153.41999999999999</v>
      </c>
      <c r="G181" s="210">
        <v>153.41999999999999</v>
      </c>
    </row>
    <row r="182" spans="1:7" ht="24" customHeight="1">
      <c r="A182" s="211" t="s">
        <v>1454</v>
      </c>
      <c r="B182" s="212" t="s">
        <v>1439</v>
      </c>
      <c r="C182" s="212" t="s">
        <v>1455</v>
      </c>
      <c r="D182" s="213" t="s">
        <v>1441</v>
      </c>
      <c r="E182" s="214">
        <v>1.5</v>
      </c>
      <c r="F182" s="215">
        <v>18.86</v>
      </c>
      <c r="G182" s="215">
        <v>28.29</v>
      </c>
    </row>
    <row r="183" spans="1:7" ht="24" customHeight="1">
      <c r="A183" s="211" t="s">
        <v>1442</v>
      </c>
      <c r="B183" s="212" t="s">
        <v>1439</v>
      </c>
      <c r="C183" s="212" t="s">
        <v>1443</v>
      </c>
      <c r="D183" s="213" t="s">
        <v>1441</v>
      </c>
      <c r="E183" s="214">
        <v>1.8</v>
      </c>
      <c r="F183" s="215">
        <v>15.16</v>
      </c>
      <c r="G183" s="215">
        <v>27.28</v>
      </c>
    </row>
    <row r="184" spans="1:7" ht="36" customHeight="1">
      <c r="A184" s="216" t="s">
        <v>1581</v>
      </c>
      <c r="B184" s="217" t="s">
        <v>1437</v>
      </c>
      <c r="C184" s="217" t="s">
        <v>1582</v>
      </c>
      <c r="D184" s="218" t="s">
        <v>26</v>
      </c>
      <c r="E184" s="219">
        <v>1.03</v>
      </c>
      <c r="F184" s="220">
        <v>95</v>
      </c>
      <c r="G184" s="220">
        <v>97.85</v>
      </c>
    </row>
    <row r="185" spans="1:7" ht="18" customHeight="1">
      <c r="A185" s="203" t="s">
        <v>1431</v>
      </c>
      <c r="B185" s="204" t="s">
        <v>1432</v>
      </c>
      <c r="C185" s="204" t="s">
        <v>1433</v>
      </c>
      <c r="D185" s="205" t="s">
        <v>1434</v>
      </c>
      <c r="E185" s="203" t="s">
        <v>1435</v>
      </c>
      <c r="F185" s="203" t="s">
        <v>1436</v>
      </c>
      <c r="G185" s="203" t="s">
        <v>133</v>
      </c>
    </row>
    <row r="186" spans="1:7" ht="24" customHeight="1">
      <c r="A186" s="206" t="s">
        <v>452</v>
      </c>
      <c r="B186" s="207" t="s">
        <v>1437</v>
      </c>
      <c r="C186" s="207" t="s">
        <v>30</v>
      </c>
      <c r="D186" s="208" t="s">
        <v>27</v>
      </c>
      <c r="E186" s="209">
        <v>1</v>
      </c>
      <c r="F186" s="210">
        <v>2.65</v>
      </c>
      <c r="G186" s="210">
        <v>2.65</v>
      </c>
    </row>
    <row r="187" spans="1:7" ht="24" customHeight="1">
      <c r="A187" s="211" t="s">
        <v>1442</v>
      </c>
      <c r="B187" s="212" t="s">
        <v>1439</v>
      </c>
      <c r="C187" s="212" t="s">
        <v>1443</v>
      </c>
      <c r="D187" s="213" t="s">
        <v>1441</v>
      </c>
      <c r="E187" s="214">
        <v>0.14000000000000001</v>
      </c>
      <c r="F187" s="215">
        <v>15.16</v>
      </c>
      <c r="G187" s="215">
        <v>2.12</v>
      </c>
    </row>
    <row r="188" spans="1:7" ht="24" customHeight="1">
      <c r="A188" s="216" t="s">
        <v>1583</v>
      </c>
      <c r="B188" s="217" t="s">
        <v>1439</v>
      </c>
      <c r="C188" s="217" t="s">
        <v>1584</v>
      </c>
      <c r="D188" s="218" t="s">
        <v>1585</v>
      </c>
      <c r="E188" s="219">
        <v>0.05</v>
      </c>
      <c r="F188" s="220">
        <v>10.63</v>
      </c>
      <c r="G188" s="220">
        <v>0.53</v>
      </c>
    </row>
    <row r="189" spans="1:7" ht="18" customHeight="1">
      <c r="A189" s="203" t="s">
        <v>1431</v>
      </c>
      <c r="B189" s="204" t="s">
        <v>1432</v>
      </c>
      <c r="C189" s="204" t="s">
        <v>1433</v>
      </c>
      <c r="D189" s="205" t="s">
        <v>1434</v>
      </c>
      <c r="E189" s="203" t="s">
        <v>1435</v>
      </c>
      <c r="F189" s="203" t="s">
        <v>1436</v>
      </c>
      <c r="G189" s="203" t="s">
        <v>133</v>
      </c>
    </row>
    <row r="190" spans="1:7" ht="24" customHeight="1">
      <c r="A190" s="206" t="s">
        <v>566</v>
      </c>
      <c r="B190" s="207" t="s">
        <v>1437</v>
      </c>
      <c r="C190" s="207" t="s">
        <v>567</v>
      </c>
      <c r="D190" s="208" t="s">
        <v>24</v>
      </c>
      <c r="E190" s="209">
        <v>1</v>
      </c>
      <c r="F190" s="210">
        <v>195.79</v>
      </c>
      <c r="G190" s="210">
        <v>195.79</v>
      </c>
    </row>
    <row r="191" spans="1:7" ht="24" customHeight="1">
      <c r="A191" s="211" t="s">
        <v>1527</v>
      </c>
      <c r="B191" s="212" t="s">
        <v>1439</v>
      </c>
      <c r="C191" s="212" t="s">
        <v>1528</v>
      </c>
      <c r="D191" s="213" t="s">
        <v>1441</v>
      </c>
      <c r="E191" s="214">
        <v>0.27339999999999998</v>
      </c>
      <c r="F191" s="215">
        <v>18.72</v>
      </c>
      <c r="G191" s="215">
        <v>5.1100000000000003</v>
      </c>
    </row>
    <row r="192" spans="1:7" ht="24" customHeight="1">
      <c r="A192" s="211" t="s">
        <v>1442</v>
      </c>
      <c r="B192" s="212" t="s">
        <v>1439</v>
      </c>
      <c r="C192" s="212" t="s">
        <v>1443</v>
      </c>
      <c r="D192" s="213" t="s">
        <v>1441</v>
      </c>
      <c r="E192" s="214">
        <v>8.6199999999999999E-2</v>
      </c>
      <c r="F192" s="215">
        <v>15.16</v>
      </c>
      <c r="G192" s="215">
        <v>1.3</v>
      </c>
    </row>
    <row r="193" spans="1:7" ht="24" customHeight="1">
      <c r="A193" s="216" t="s">
        <v>1586</v>
      </c>
      <c r="B193" s="217" t="s">
        <v>1439</v>
      </c>
      <c r="C193" s="217" t="s">
        <v>1587</v>
      </c>
      <c r="D193" s="218" t="s">
        <v>24</v>
      </c>
      <c r="E193" s="219">
        <v>3.32E-2</v>
      </c>
      <c r="F193" s="220">
        <v>5</v>
      </c>
      <c r="G193" s="220">
        <v>0.16</v>
      </c>
    </row>
    <row r="194" spans="1:7" ht="24" customHeight="1">
      <c r="A194" s="216" t="s">
        <v>1588</v>
      </c>
      <c r="B194" s="217" t="s">
        <v>1439</v>
      </c>
      <c r="C194" s="217" t="s">
        <v>1589</v>
      </c>
      <c r="D194" s="218" t="s">
        <v>24</v>
      </c>
      <c r="E194" s="219">
        <v>1</v>
      </c>
      <c r="F194" s="220">
        <v>189.22</v>
      </c>
      <c r="G194" s="220">
        <v>189.22</v>
      </c>
    </row>
    <row r="195" spans="1:7" ht="18" customHeight="1">
      <c r="A195" s="203" t="s">
        <v>1431</v>
      </c>
      <c r="B195" s="204" t="s">
        <v>1432</v>
      </c>
      <c r="C195" s="204" t="s">
        <v>1433</v>
      </c>
      <c r="D195" s="205" t="s">
        <v>1434</v>
      </c>
      <c r="E195" s="203" t="s">
        <v>1435</v>
      </c>
      <c r="F195" s="203" t="s">
        <v>1436</v>
      </c>
      <c r="G195" s="203" t="s">
        <v>133</v>
      </c>
    </row>
    <row r="196" spans="1:7" ht="24" customHeight="1">
      <c r="A196" s="206" t="s">
        <v>570</v>
      </c>
      <c r="B196" s="207" t="s">
        <v>1437</v>
      </c>
      <c r="C196" s="207" t="s">
        <v>571</v>
      </c>
      <c r="D196" s="208" t="s">
        <v>24</v>
      </c>
      <c r="E196" s="209">
        <v>1</v>
      </c>
      <c r="F196" s="210">
        <v>16.899999999999999</v>
      </c>
      <c r="G196" s="210">
        <v>16.899999999999999</v>
      </c>
    </row>
    <row r="197" spans="1:7" ht="24" customHeight="1">
      <c r="A197" s="211" t="s">
        <v>1527</v>
      </c>
      <c r="B197" s="212" t="s">
        <v>1439</v>
      </c>
      <c r="C197" s="212" t="s">
        <v>1528</v>
      </c>
      <c r="D197" s="213" t="s">
        <v>1441</v>
      </c>
      <c r="E197" s="214">
        <v>6.5000000000000002E-2</v>
      </c>
      <c r="F197" s="215">
        <v>18.72</v>
      </c>
      <c r="G197" s="215">
        <v>1.21</v>
      </c>
    </row>
    <row r="198" spans="1:7" ht="24" customHeight="1">
      <c r="A198" s="211" t="s">
        <v>1442</v>
      </c>
      <c r="B198" s="212" t="s">
        <v>1439</v>
      </c>
      <c r="C198" s="212" t="s">
        <v>1443</v>
      </c>
      <c r="D198" s="213" t="s">
        <v>1441</v>
      </c>
      <c r="E198" s="214">
        <v>6.5000000000000002E-2</v>
      </c>
      <c r="F198" s="215">
        <v>15.16</v>
      </c>
      <c r="G198" s="215">
        <v>0.98</v>
      </c>
    </row>
    <row r="199" spans="1:7" ht="24" customHeight="1">
      <c r="A199" s="216" t="s">
        <v>1590</v>
      </c>
      <c r="B199" s="217" t="s">
        <v>1439</v>
      </c>
      <c r="C199" s="217" t="s">
        <v>1591</v>
      </c>
      <c r="D199" s="218" t="s">
        <v>24</v>
      </c>
      <c r="E199" s="219">
        <v>7.0000000000000001E-3</v>
      </c>
      <c r="F199" s="220">
        <v>69.17</v>
      </c>
      <c r="G199" s="220">
        <v>0.48</v>
      </c>
    </row>
    <row r="200" spans="1:7" ht="24" customHeight="1">
      <c r="A200" s="216" t="s">
        <v>1592</v>
      </c>
      <c r="B200" s="217" t="s">
        <v>1439</v>
      </c>
      <c r="C200" s="217" t="s">
        <v>1593</v>
      </c>
      <c r="D200" s="218" t="s">
        <v>24</v>
      </c>
      <c r="E200" s="219">
        <v>5.0000000000000001E-3</v>
      </c>
      <c r="F200" s="220">
        <v>78.37</v>
      </c>
      <c r="G200" s="220">
        <v>0.39</v>
      </c>
    </row>
    <row r="201" spans="1:7" ht="24" customHeight="1">
      <c r="A201" s="216" t="s">
        <v>1594</v>
      </c>
      <c r="B201" s="217" t="s">
        <v>1437</v>
      </c>
      <c r="C201" s="217" t="s">
        <v>1595</v>
      </c>
      <c r="D201" s="218" t="s">
        <v>24</v>
      </c>
      <c r="E201" s="219">
        <v>1</v>
      </c>
      <c r="F201" s="220">
        <v>13.84</v>
      </c>
      <c r="G201" s="220">
        <v>13.84</v>
      </c>
    </row>
    <row r="202" spans="1:7" ht="18" customHeight="1">
      <c r="A202" s="203" t="s">
        <v>1431</v>
      </c>
      <c r="B202" s="204" t="s">
        <v>1432</v>
      </c>
      <c r="C202" s="204" t="s">
        <v>1433</v>
      </c>
      <c r="D202" s="205" t="s">
        <v>1434</v>
      </c>
      <c r="E202" s="203" t="s">
        <v>1435</v>
      </c>
      <c r="F202" s="203" t="s">
        <v>1436</v>
      </c>
      <c r="G202" s="203" t="s">
        <v>133</v>
      </c>
    </row>
    <row r="203" spans="1:7" ht="36" customHeight="1">
      <c r="A203" s="206" t="s">
        <v>586</v>
      </c>
      <c r="B203" s="207" t="s">
        <v>1437</v>
      </c>
      <c r="C203" s="207" t="s">
        <v>587</v>
      </c>
      <c r="D203" s="208" t="s">
        <v>24</v>
      </c>
      <c r="E203" s="209">
        <v>1</v>
      </c>
      <c r="F203" s="210">
        <v>15.23</v>
      </c>
      <c r="G203" s="210">
        <v>15.23</v>
      </c>
    </row>
    <row r="204" spans="1:7" ht="24" customHeight="1">
      <c r="A204" s="211" t="s">
        <v>1596</v>
      </c>
      <c r="B204" s="212" t="s">
        <v>1439</v>
      </c>
      <c r="C204" s="212" t="s">
        <v>1597</v>
      </c>
      <c r="D204" s="213" t="s">
        <v>1441</v>
      </c>
      <c r="E204" s="214">
        <v>0.28000000000000003</v>
      </c>
      <c r="F204" s="215">
        <v>14.52</v>
      </c>
      <c r="G204" s="215">
        <v>4.0599999999999996</v>
      </c>
    </row>
    <row r="205" spans="1:7" ht="24" customHeight="1">
      <c r="A205" s="211" t="s">
        <v>1527</v>
      </c>
      <c r="B205" s="212" t="s">
        <v>1439</v>
      </c>
      <c r="C205" s="212" t="s">
        <v>1528</v>
      </c>
      <c r="D205" s="213" t="s">
        <v>1441</v>
      </c>
      <c r="E205" s="214">
        <v>0.28000000000000003</v>
      </c>
      <c r="F205" s="215">
        <v>18.72</v>
      </c>
      <c r="G205" s="215">
        <v>5.24</v>
      </c>
    </row>
    <row r="206" spans="1:7" ht="24" customHeight="1">
      <c r="A206" s="216" t="s">
        <v>1590</v>
      </c>
      <c r="B206" s="217" t="s">
        <v>1439</v>
      </c>
      <c r="C206" s="217" t="s">
        <v>1591</v>
      </c>
      <c r="D206" s="218" t="s">
        <v>24</v>
      </c>
      <c r="E206" s="219">
        <v>8.8000000000000005E-3</v>
      </c>
      <c r="F206" s="220">
        <v>69.17</v>
      </c>
      <c r="G206" s="220">
        <v>0.6</v>
      </c>
    </row>
    <row r="207" spans="1:7" ht="24" customHeight="1">
      <c r="A207" s="216" t="s">
        <v>1592</v>
      </c>
      <c r="B207" s="217" t="s">
        <v>1439</v>
      </c>
      <c r="C207" s="217" t="s">
        <v>1593</v>
      </c>
      <c r="D207" s="218" t="s">
        <v>24</v>
      </c>
      <c r="E207" s="219">
        <v>4.0000000000000001E-3</v>
      </c>
      <c r="F207" s="220">
        <v>78.37</v>
      </c>
      <c r="G207" s="220">
        <v>0.31</v>
      </c>
    </row>
    <row r="208" spans="1:7" ht="24" customHeight="1">
      <c r="A208" s="216" t="s">
        <v>1598</v>
      </c>
      <c r="B208" s="217" t="s">
        <v>1439</v>
      </c>
      <c r="C208" s="217" t="s">
        <v>1599</v>
      </c>
      <c r="D208" s="218" t="s">
        <v>24</v>
      </c>
      <c r="E208" s="219">
        <v>2.1000000000000001E-2</v>
      </c>
      <c r="F208" s="220">
        <v>2.19</v>
      </c>
      <c r="G208" s="220">
        <v>0.04</v>
      </c>
    </row>
    <row r="209" spans="1:7" ht="24" customHeight="1">
      <c r="A209" s="216" t="s">
        <v>1600</v>
      </c>
      <c r="B209" s="217" t="s">
        <v>1439</v>
      </c>
      <c r="C209" s="217" t="s">
        <v>1601</v>
      </c>
      <c r="D209" s="218" t="s">
        <v>24</v>
      </c>
      <c r="E209" s="219">
        <v>1</v>
      </c>
      <c r="F209" s="220">
        <v>4.9800000000000004</v>
      </c>
      <c r="G209" s="220">
        <v>4.9800000000000004</v>
      </c>
    </row>
    <row r="210" spans="1:7" ht="18" customHeight="1">
      <c r="A210" s="203" t="s">
        <v>1431</v>
      </c>
      <c r="B210" s="204" t="s">
        <v>1432</v>
      </c>
      <c r="C210" s="204" t="s">
        <v>1433</v>
      </c>
      <c r="D210" s="205" t="s">
        <v>1434</v>
      </c>
      <c r="E210" s="203" t="s">
        <v>1435</v>
      </c>
      <c r="F210" s="203" t="s">
        <v>1436</v>
      </c>
      <c r="G210" s="203" t="s">
        <v>133</v>
      </c>
    </row>
    <row r="211" spans="1:7" ht="36" customHeight="1">
      <c r="A211" s="206" t="s">
        <v>588</v>
      </c>
      <c r="B211" s="207" t="s">
        <v>1437</v>
      </c>
      <c r="C211" s="207" t="s">
        <v>589</v>
      </c>
      <c r="D211" s="208" t="s">
        <v>24</v>
      </c>
      <c r="E211" s="209">
        <v>1</v>
      </c>
      <c r="F211" s="210">
        <v>40.200000000000003</v>
      </c>
      <c r="G211" s="210">
        <v>40.200000000000003</v>
      </c>
    </row>
    <row r="212" spans="1:7" ht="24" customHeight="1">
      <c r="A212" s="211" t="s">
        <v>1596</v>
      </c>
      <c r="B212" s="212" t="s">
        <v>1439</v>
      </c>
      <c r="C212" s="212" t="s">
        <v>1597</v>
      </c>
      <c r="D212" s="213" t="s">
        <v>1441</v>
      </c>
      <c r="E212" s="214">
        <v>0.25</v>
      </c>
      <c r="F212" s="215">
        <v>14.52</v>
      </c>
      <c r="G212" s="215">
        <v>3.63</v>
      </c>
    </row>
    <row r="213" spans="1:7" ht="24" customHeight="1">
      <c r="A213" s="211" t="s">
        <v>1527</v>
      </c>
      <c r="B213" s="212" t="s">
        <v>1439</v>
      </c>
      <c r="C213" s="212" t="s">
        <v>1528</v>
      </c>
      <c r="D213" s="213" t="s">
        <v>1441</v>
      </c>
      <c r="E213" s="214">
        <v>0.25</v>
      </c>
      <c r="F213" s="215">
        <v>18.72</v>
      </c>
      <c r="G213" s="215">
        <v>4.68</v>
      </c>
    </row>
    <row r="214" spans="1:7" ht="24" customHeight="1">
      <c r="A214" s="216" t="s">
        <v>1602</v>
      </c>
      <c r="B214" s="217" t="s">
        <v>1439</v>
      </c>
      <c r="C214" s="217" t="s">
        <v>1603</v>
      </c>
      <c r="D214" s="218" t="s">
        <v>24</v>
      </c>
      <c r="E214" s="219">
        <v>1</v>
      </c>
      <c r="F214" s="220">
        <v>3.08</v>
      </c>
      <c r="G214" s="220">
        <v>3.08</v>
      </c>
    </row>
    <row r="215" spans="1:7" ht="24" customHeight="1">
      <c r="A215" s="216" t="s">
        <v>1604</v>
      </c>
      <c r="B215" s="217" t="s">
        <v>1439</v>
      </c>
      <c r="C215" s="217" t="s">
        <v>1605</v>
      </c>
      <c r="D215" s="218" t="s">
        <v>24</v>
      </c>
      <c r="E215" s="219">
        <v>1</v>
      </c>
      <c r="F215" s="220">
        <v>5.45</v>
      </c>
      <c r="G215" s="220">
        <v>5.45</v>
      </c>
    </row>
    <row r="216" spans="1:7" ht="36" customHeight="1">
      <c r="A216" s="216" t="s">
        <v>1606</v>
      </c>
      <c r="B216" s="217" t="s">
        <v>1439</v>
      </c>
      <c r="C216" s="217" t="s">
        <v>1607</v>
      </c>
      <c r="D216" s="218" t="s">
        <v>24</v>
      </c>
      <c r="E216" s="219">
        <v>0.06</v>
      </c>
      <c r="F216" s="220">
        <v>28.55</v>
      </c>
      <c r="G216" s="220">
        <v>1.71</v>
      </c>
    </row>
    <row r="217" spans="1:7" ht="24" customHeight="1">
      <c r="A217" s="216" t="s">
        <v>1608</v>
      </c>
      <c r="B217" s="217" t="s">
        <v>1439</v>
      </c>
      <c r="C217" s="217" t="s">
        <v>1609</v>
      </c>
      <c r="D217" s="218" t="s">
        <v>24</v>
      </c>
      <c r="E217" s="219">
        <v>1</v>
      </c>
      <c r="F217" s="220">
        <v>21.65</v>
      </c>
      <c r="G217" s="220">
        <v>21.65</v>
      </c>
    </row>
    <row r="218" spans="1:7" ht="18" customHeight="1">
      <c r="A218" s="203" t="s">
        <v>1431</v>
      </c>
      <c r="B218" s="204" t="s">
        <v>1432</v>
      </c>
      <c r="C218" s="204" t="s">
        <v>1433</v>
      </c>
      <c r="D218" s="205" t="s">
        <v>1434</v>
      </c>
      <c r="E218" s="203" t="s">
        <v>1435</v>
      </c>
      <c r="F218" s="203" t="s">
        <v>1436</v>
      </c>
      <c r="G218" s="203" t="s">
        <v>133</v>
      </c>
    </row>
    <row r="219" spans="1:7" ht="36" customHeight="1">
      <c r="A219" s="206" t="s">
        <v>590</v>
      </c>
      <c r="B219" s="207" t="s">
        <v>1437</v>
      </c>
      <c r="C219" s="207" t="s">
        <v>591</v>
      </c>
      <c r="D219" s="208" t="s">
        <v>24</v>
      </c>
      <c r="E219" s="209">
        <v>1</v>
      </c>
      <c r="F219" s="210">
        <v>38.75</v>
      </c>
      <c r="G219" s="210">
        <v>38.75</v>
      </c>
    </row>
    <row r="220" spans="1:7" ht="24" customHeight="1">
      <c r="A220" s="211" t="s">
        <v>1596</v>
      </c>
      <c r="B220" s="212" t="s">
        <v>1439</v>
      </c>
      <c r="C220" s="212" t="s">
        <v>1597</v>
      </c>
      <c r="D220" s="213" t="s">
        <v>1441</v>
      </c>
      <c r="E220" s="214">
        <v>0.25</v>
      </c>
      <c r="F220" s="215">
        <v>14.52</v>
      </c>
      <c r="G220" s="215">
        <v>3.63</v>
      </c>
    </row>
    <row r="221" spans="1:7" ht="24" customHeight="1">
      <c r="A221" s="211" t="s">
        <v>1527</v>
      </c>
      <c r="B221" s="212" t="s">
        <v>1439</v>
      </c>
      <c r="C221" s="212" t="s">
        <v>1528</v>
      </c>
      <c r="D221" s="213" t="s">
        <v>1441</v>
      </c>
      <c r="E221" s="214">
        <v>0.25</v>
      </c>
      <c r="F221" s="215">
        <v>18.72</v>
      </c>
      <c r="G221" s="215">
        <v>4.68</v>
      </c>
    </row>
    <row r="222" spans="1:7" ht="24" customHeight="1">
      <c r="A222" s="216" t="s">
        <v>1602</v>
      </c>
      <c r="B222" s="217" t="s">
        <v>1439</v>
      </c>
      <c r="C222" s="217" t="s">
        <v>1603</v>
      </c>
      <c r="D222" s="218" t="s">
        <v>24</v>
      </c>
      <c r="E222" s="219">
        <v>1</v>
      </c>
      <c r="F222" s="220">
        <v>3.08</v>
      </c>
      <c r="G222" s="220">
        <v>3.08</v>
      </c>
    </row>
    <row r="223" spans="1:7" ht="24" customHeight="1">
      <c r="A223" s="216" t="s">
        <v>1604</v>
      </c>
      <c r="B223" s="217" t="s">
        <v>1439</v>
      </c>
      <c r="C223" s="217" t="s">
        <v>1605</v>
      </c>
      <c r="D223" s="218" t="s">
        <v>24</v>
      </c>
      <c r="E223" s="219">
        <v>1</v>
      </c>
      <c r="F223" s="220">
        <v>5.45</v>
      </c>
      <c r="G223" s="220">
        <v>5.45</v>
      </c>
    </row>
    <row r="224" spans="1:7" ht="24" customHeight="1">
      <c r="A224" s="216" t="s">
        <v>1610</v>
      </c>
      <c r="B224" s="217" t="s">
        <v>1439</v>
      </c>
      <c r="C224" s="217" t="s">
        <v>1611</v>
      </c>
      <c r="D224" s="218" t="s">
        <v>24</v>
      </c>
      <c r="E224" s="219">
        <v>1</v>
      </c>
      <c r="F224" s="220">
        <v>20.2</v>
      </c>
      <c r="G224" s="220">
        <v>20.2</v>
      </c>
    </row>
    <row r="225" spans="1:7" ht="36" customHeight="1">
      <c r="A225" s="216" t="s">
        <v>1606</v>
      </c>
      <c r="B225" s="217" t="s">
        <v>1439</v>
      </c>
      <c r="C225" s="217" t="s">
        <v>1607</v>
      </c>
      <c r="D225" s="218" t="s">
        <v>24</v>
      </c>
      <c r="E225" s="219">
        <v>0.06</v>
      </c>
      <c r="F225" s="220">
        <v>28.55</v>
      </c>
      <c r="G225" s="220">
        <v>1.71</v>
      </c>
    </row>
    <row r="226" spans="1:7" ht="18" customHeight="1">
      <c r="A226" s="203" t="s">
        <v>1431</v>
      </c>
      <c r="B226" s="204" t="s">
        <v>1432</v>
      </c>
      <c r="C226" s="204" t="s">
        <v>1433</v>
      </c>
      <c r="D226" s="205" t="s">
        <v>1434</v>
      </c>
      <c r="E226" s="203" t="s">
        <v>1435</v>
      </c>
      <c r="F226" s="203" t="s">
        <v>1436</v>
      </c>
      <c r="G226" s="203" t="s">
        <v>133</v>
      </c>
    </row>
    <row r="227" spans="1:7" ht="24" customHeight="1">
      <c r="A227" s="206" t="s">
        <v>608</v>
      </c>
      <c r="B227" s="207" t="s">
        <v>1437</v>
      </c>
      <c r="C227" s="207" t="s">
        <v>609</v>
      </c>
      <c r="D227" s="208" t="s">
        <v>24</v>
      </c>
      <c r="E227" s="209">
        <v>1</v>
      </c>
      <c r="F227" s="210">
        <v>14.55</v>
      </c>
      <c r="G227" s="210">
        <v>14.55</v>
      </c>
    </row>
    <row r="228" spans="1:7" ht="24" customHeight="1">
      <c r="A228" s="211" t="s">
        <v>1527</v>
      </c>
      <c r="B228" s="212" t="s">
        <v>1439</v>
      </c>
      <c r="C228" s="212" t="s">
        <v>1528</v>
      </c>
      <c r="D228" s="213" t="s">
        <v>1441</v>
      </c>
      <c r="E228" s="214">
        <v>7.0000000000000007E-2</v>
      </c>
      <c r="F228" s="215">
        <v>18.72</v>
      </c>
      <c r="G228" s="215">
        <v>1.31</v>
      </c>
    </row>
    <row r="229" spans="1:7" ht="24" customHeight="1">
      <c r="A229" s="211" t="s">
        <v>1442</v>
      </c>
      <c r="B229" s="212" t="s">
        <v>1439</v>
      </c>
      <c r="C229" s="212" t="s">
        <v>1443</v>
      </c>
      <c r="D229" s="213" t="s">
        <v>1441</v>
      </c>
      <c r="E229" s="214">
        <v>7.0000000000000007E-2</v>
      </c>
      <c r="F229" s="215">
        <v>15.16</v>
      </c>
      <c r="G229" s="215">
        <v>1.06</v>
      </c>
    </row>
    <row r="230" spans="1:7" ht="24" customHeight="1">
      <c r="A230" s="216" t="s">
        <v>1612</v>
      </c>
      <c r="B230" s="217" t="s">
        <v>1439</v>
      </c>
      <c r="C230" s="217" t="s">
        <v>609</v>
      </c>
      <c r="D230" s="218" t="s">
        <v>24</v>
      </c>
      <c r="E230" s="219">
        <v>1</v>
      </c>
      <c r="F230" s="220">
        <v>8.5299999999999994</v>
      </c>
      <c r="G230" s="220">
        <v>8.5299999999999994</v>
      </c>
    </row>
    <row r="231" spans="1:7" ht="24" customHeight="1">
      <c r="A231" s="216" t="s">
        <v>1602</v>
      </c>
      <c r="B231" s="217" t="s">
        <v>1439</v>
      </c>
      <c r="C231" s="217" t="s">
        <v>1603</v>
      </c>
      <c r="D231" s="218" t="s">
        <v>24</v>
      </c>
      <c r="E231" s="219">
        <v>1</v>
      </c>
      <c r="F231" s="220">
        <v>3.08</v>
      </c>
      <c r="G231" s="220">
        <v>3.08</v>
      </c>
    </row>
    <row r="232" spans="1:7" ht="36" customHeight="1">
      <c r="A232" s="216" t="s">
        <v>1606</v>
      </c>
      <c r="B232" s="217" t="s">
        <v>1439</v>
      </c>
      <c r="C232" s="217" t="s">
        <v>1607</v>
      </c>
      <c r="D232" s="218" t="s">
        <v>24</v>
      </c>
      <c r="E232" s="219">
        <v>0.02</v>
      </c>
      <c r="F232" s="220">
        <v>28.55</v>
      </c>
      <c r="G232" s="220">
        <v>0.56999999999999995</v>
      </c>
    </row>
    <row r="233" spans="1:7" ht="18" customHeight="1">
      <c r="A233" s="203" t="s">
        <v>1431</v>
      </c>
      <c r="B233" s="204" t="s">
        <v>1432</v>
      </c>
      <c r="C233" s="204" t="s">
        <v>1433</v>
      </c>
      <c r="D233" s="205" t="s">
        <v>1434</v>
      </c>
      <c r="E233" s="203" t="s">
        <v>1435</v>
      </c>
      <c r="F233" s="203" t="s">
        <v>1436</v>
      </c>
      <c r="G233" s="203" t="s">
        <v>133</v>
      </c>
    </row>
    <row r="234" spans="1:7" ht="24" customHeight="1">
      <c r="A234" s="206" t="s">
        <v>479</v>
      </c>
      <c r="B234" s="207" t="s">
        <v>1437</v>
      </c>
      <c r="C234" s="207" t="s">
        <v>480</v>
      </c>
      <c r="D234" s="208" t="s">
        <v>24</v>
      </c>
      <c r="E234" s="209">
        <v>1</v>
      </c>
      <c r="F234" s="210">
        <v>115.64</v>
      </c>
      <c r="G234" s="210">
        <v>115.64</v>
      </c>
    </row>
    <row r="235" spans="1:7" ht="24" customHeight="1">
      <c r="A235" s="211" t="s">
        <v>1527</v>
      </c>
      <c r="B235" s="212" t="s">
        <v>1439</v>
      </c>
      <c r="C235" s="212" t="s">
        <v>1528</v>
      </c>
      <c r="D235" s="213" t="s">
        <v>1441</v>
      </c>
      <c r="E235" s="214">
        <v>0.5</v>
      </c>
      <c r="F235" s="215">
        <v>18.72</v>
      </c>
      <c r="G235" s="215">
        <v>9.36</v>
      </c>
    </row>
    <row r="236" spans="1:7" ht="24" customHeight="1">
      <c r="A236" s="211" t="s">
        <v>1596</v>
      </c>
      <c r="B236" s="212" t="s">
        <v>1439</v>
      </c>
      <c r="C236" s="212" t="s">
        <v>1597</v>
      </c>
      <c r="D236" s="213" t="s">
        <v>1441</v>
      </c>
      <c r="E236" s="214">
        <v>0.5</v>
      </c>
      <c r="F236" s="215">
        <v>14.52</v>
      </c>
      <c r="G236" s="215">
        <v>7.26</v>
      </c>
    </row>
    <row r="237" spans="1:7" ht="24" customHeight="1">
      <c r="A237" s="216" t="s">
        <v>1613</v>
      </c>
      <c r="B237" s="217" t="s">
        <v>1439</v>
      </c>
      <c r="C237" s="217" t="s">
        <v>1614</v>
      </c>
      <c r="D237" s="218" t="s">
        <v>24</v>
      </c>
      <c r="E237" s="219">
        <v>0.02</v>
      </c>
      <c r="F237" s="220">
        <v>18.440000000000001</v>
      </c>
      <c r="G237" s="220">
        <v>0.36</v>
      </c>
    </row>
    <row r="238" spans="1:7" ht="24" customHeight="1">
      <c r="A238" s="216" t="s">
        <v>1615</v>
      </c>
      <c r="B238" s="217" t="s">
        <v>1439</v>
      </c>
      <c r="C238" s="217" t="s">
        <v>1616</v>
      </c>
      <c r="D238" s="218" t="s">
        <v>24</v>
      </c>
      <c r="E238" s="219">
        <v>1</v>
      </c>
      <c r="F238" s="220">
        <v>98.66</v>
      </c>
      <c r="G238" s="220">
        <v>98.66</v>
      </c>
    </row>
    <row r="239" spans="1:7" ht="18" customHeight="1">
      <c r="A239" s="203" t="s">
        <v>1431</v>
      </c>
      <c r="B239" s="204" t="s">
        <v>1432</v>
      </c>
      <c r="C239" s="204" t="s">
        <v>1433</v>
      </c>
      <c r="D239" s="205" t="s">
        <v>1434</v>
      </c>
      <c r="E239" s="203" t="s">
        <v>1435</v>
      </c>
      <c r="F239" s="203" t="s">
        <v>1436</v>
      </c>
      <c r="G239" s="203" t="s">
        <v>133</v>
      </c>
    </row>
    <row r="240" spans="1:7" ht="24" customHeight="1">
      <c r="A240" s="206" t="s">
        <v>517</v>
      </c>
      <c r="B240" s="207" t="s">
        <v>1437</v>
      </c>
      <c r="C240" s="207" t="s">
        <v>518</v>
      </c>
      <c r="D240" s="208" t="s">
        <v>24</v>
      </c>
      <c r="E240" s="209">
        <v>1</v>
      </c>
      <c r="F240" s="210">
        <v>23.22</v>
      </c>
      <c r="G240" s="210">
        <v>23.22</v>
      </c>
    </row>
    <row r="241" spans="1:7" ht="24" customHeight="1">
      <c r="A241" s="211" t="s">
        <v>1527</v>
      </c>
      <c r="B241" s="212" t="s">
        <v>1439</v>
      </c>
      <c r="C241" s="212" t="s">
        <v>1528</v>
      </c>
      <c r="D241" s="213" t="s">
        <v>1441</v>
      </c>
      <c r="E241" s="214">
        <v>0.25</v>
      </c>
      <c r="F241" s="215">
        <v>18.72</v>
      </c>
      <c r="G241" s="215">
        <v>4.68</v>
      </c>
    </row>
    <row r="242" spans="1:7" ht="24" customHeight="1">
      <c r="A242" s="211" t="s">
        <v>1442</v>
      </c>
      <c r="B242" s="212" t="s">
        <v>1439</v>
      </c>
      <c r="C242" s="212" t="s">
        <v>1443</v>
      </c>
      <c r="D242" s="213" t="s">
        <v>1441</v>
      </c>
      <c r="E242" s="214">
        <v>0.25</v>
      </c>
      <c r="F242" s="215">
        <v>15.16</v>
      </c>
      <c r="G242" s="215">
        <v>3.79</v>
      </c>
    </row>
    <row r="243" spans="1:7" ht="24" customHeight="1">
      <c r="A243" s="216" t="s">
        <v>1590</v>
      </c>
      <c r="B243" s="217" t="s">
        <v>1439</v>
      </c>
      <c r="C243" s="217" t="s">
        <v>1591</v>
      </c>
      <c r="D243" s="218" t="s">
        <v>24</v>
      </c>
      <c r="E243" s="219">
        <v>4.0000000000000001E-3</v>
      </c>
      <c r="F243" s="220">
        <v>69.17</v>
      </c>
      <c r="G243" s="220">
        <v>0.27</v>
      </c>
    </row>
    <row r="244" spans="1:7" ht="24" customHeight="1">
      <c r="A244" s="216" t="s">
        <v>1617</v>
      </c>
      <c r="B244" s="217" t="s">
        <v>1439</v>
      </c>
      <c r="C244" s="217" t="s">
        <v>518</v>
      </c>
      <c r="D244" s="218" t="s">
        <v>24</v>
      </c>
      <c r="E244" s="219">
        <v>1</v>
      </c>
      <c r="F244" s="220">
        <v>9.6999999999999993</v>
      </c>
      <c r="G244" s="220">
        <v>9.6999999999999993</v>
      </c>
    </row>
    <row r="245" spans="1:7" ht="24" customHeight="1">
      <c r="A245" s="216" t="s">
        <v>1592</v>
      </c>
      <c r="B245" s="217" t="s">
        <v>1439</v>
      </c>
      <c r="C245" s="217" t="s">
        <v>1593</v>
      </c>
      <c r="D245" s="218" t="s">
        <v>24</v>
      </c>
      <c r="E245" s="219">
        <v>6.0999999999999999E-2</v>
      </c>
      <c r="F245" s="220">
        <v>78.37</v>
      </c>
      <c r="G245" s="220">
        <v>4.78</v>
      </c>
    </row>
    <row r="246" spans="1:7" ht="18" customHeight="1">
      <c r="A246" s="203" t="s">
        <v>1431</v>
      </c>
      <c r="B246" s="204" t="s">
        <v>1432</v>
      </c>
      <c r="C246" s="204" t="s">
        <v>1433</v>
      </c>
      <c r="D246" s="205" t="s">
        <v>1434</v>
      </c>
      <c r="E246" s="203" t="s">
        <v>1435</v>
      </c>
      <c r="F246" s="203" t="s">
        <v>1436</v>
      </c>
      <c r="G246" s="203" t="s">
        <v>133</v>
      </c>
    </row>
    <row r="247" spans="1:7" ht="24" customHeight="1">
      <c r="A247" s="206" t="s">
        <v>519</v>
      </c>
      <c r="B247" s="207" t="s">
        <v>1437</v>
      </c>
      <c r="C247" s="207" t="s">
        <v>520</v>
      </c>
      <c r="D247" s="208" t="s">
        <v>24</v>
      </c>
      <c r="E247" s="209">
        <v>1</v>
      </c>
      <c r="F247" s="210">
        <v>39.340000000000003</v>
      </c>
      <c r="G247" s="210">
        <v>39.340000000000003</v>
      </c>
    </row>
    <row r="248" spans="1:7" ht="24" customHeight="1">
      <c r="A248" s="211" t="s">
        <v>1442</v>
      </c>
      <c r="B248" s="212" t="s">
        <v>1439</v>
      </c>
      <c r="C248" s="212" t="s">
        <v>1443</v>
      </c>
      <c r="D248" s="213" t="s">
        <v>1441</v>
      </c>
      <c r="E248" s="214">
        <v>0.33</v>
      </c>
      <c r="F248" s="215">
        <v>15.16</v>
      </c>
      <c r="G248" s="215">
        <v>5</v>
      </c>
    </row>
    <row r="249" spans="1:7" ht="24" customHeight="1">
      <c r="A249" s="211" t="s">
        <v>1527</v>
      </c>
      <c r="B249" s="212" t="s">
        <v>1439</v>
      </c>
      <c r="C249" s="212" t="s">
        <v>1528</v>
      </c>
      <c r="D249" s="213" t="s">
        <v>1441</v>
      </c>
      <c r="E249" s="214">
        <v>0.33</v>
      </c>
      <c r="F249" s="215">
        <v>18.72</v>
      </c>
      <c r="G249" s="215">
        <v>6.17</v>
      </c>
    </row>
    <row r="250" spans="1:7" ht="24" customHeight="1">
      <c r="A250" s="216" t="s">
        <v>1590</v>
      </c>
      <c r="B250" s="217" t="s">
        <v>1439</v>
      </c>
      <c r="C250" s="217" t="s">
        <v>1591</v>
      </c>
      <c r="D250" s="218" t="s">
        <v>24</v>
      </c>
      <c r="E250" s="219">
        <v>0.01</v>
      </c>
      <c r="F250" s="220">
        <v>69.17</v>
      </c>
      <c r="G250" s="220">
        <v>0.69</v>
      </c>
    </row>
    <row r="251" spans="1:7" ht="24" customHeight="1">
      <c r="A251" s="216" t="s">
        <v>1592</v>
      </c>
      <c r="B251" s="217" t="s">
        <v>1439</v>
      </c>
      <c r="C251" s="217" t="s">
        <v>1593</v>
      </c>
      <c r="D251" s="218" t="s">
        <v>24</v>
      </c>
      <c r="E251" s="219">
        <v>7.6999999999999999E-2</v>
      </c>
      <c r="F251" s="220">
        <v>78.37</v>
      </c>
      <c r="G251" s="220">
        <v>6.03</v>
      </c>
    </row>
    <row r="252" spans="1:7" ht="24" customHeight="1">
      <c r="A252" s="216" t="s">
        <v>1618</v>
      </c>
      <c r="B252" s="217" t="s">
        <v>1439</v>
      </c>
      <c r="C252" s="217" t="s">
        <v>520</v>
      </c>
      <c r="D252" s="218" t="s">
        <v>24</v>
      </c>
      <c r="E252" s="219">
        <v>1</v>
      </c>
      <c r="F252" s="220">
        <v>21.45</v>
      </c>
      <c r="G252" s="220">
        <v>21.45</v>
      </c>
    </row>
    <row r="253" spans="1:7" ht="18" customHeight="1">
      <c r="A253" s="203" t="s">
        <v>1431</v>
      </c>
      <c r="B253" s="204" t="s">
        <v>1432</v>
      </c>
      <c r="C253" s="204" t="s">
        <v>1433</v>
      </c>
      <c r="D253" s="205" t="s">
        <v>1434</v>
      </c>
      <c r="E253" s="203" t="s">
        <v>1435</v>
      </c>
      <c r="F253" s="203" t="s">
        <v>1436</v>
      </c>
      <c r="G253" s="203" t="s">
        <v>133</v>
      </c>
    </row>
    <row r="254" spans="1:7" ht="24" customHeight="1">
      <c r="A254" s="206" t="s">
        <v>1359</v>
      </c>
      <c r="B254" s="207" t="s">
        <v>1437</v>
      </c>
      <c r="C254" s="207" t="s">
        <v>1360</v>
      </c>
      <c r="D254" s="208" t="s">
        <v>24</v>
      </c>
      <c r="E254" s="209">
        <v>1</v>
      </c>
      <c r="F254" s="210">
        <v>239.9</v>
      </c>
      <c r="G254" s="210">
        <v>239.9</v>
      </c>
    </row>
    <row r="255" spans="1:7" ht="24" customHeight="1">
      <c r="A255" s="211" t="s">
        <v>1454</v>
      </c>
      <c r="B255" s="212" t="s">
        <v>1439</v>
      </c>
      <c r="C255" s="212" t="s">
        <v>1455</v>
      </c>
      <c r="D255" s="213" t="s">
        <v>1441</v>
      </c>
      <c r="E255" s="214">
        <v>0.5</v>
      </c>
      <c r="F255" s="215">
        <v>18.86</v>
      </c>
      <c r="G255" s="215">
        <v>9.43</v>
      </c>
    </row>
    <row r="256" spans="1:7" ht="24" customHeight="1">
      <c r="A256" s="211" t="s">
        <v>1442</v>
      </c>
      <c r="B256" s="212" t="s">
        <v>1439</v>
      </c>
      <c r="C256" s="212" t="s">
        <v>1443</v>
      </c>
      <c r="D256" s="213" t="s">
        <v>1441</v>
      </c>
      <c r="E256" s="214">
        <v>0.5</v>
      </c>
      <c r="F256" s="215">
        <v>15.16</v>
      </c>
      <c r="G256" s="215">
        <v>7.58</v>
      </c>
    </row>
    <row r="257" spans="1:7" ht="24" customHeight="1">
      <c r="A257" s="211" t="s">
        <v>1539</v>
      </c>
      <c r="B257" s="212" t="s">
        <v>1439</v>
      </c>
      <c r="C257" s="212" t="s">
        <v>1540</v>
      </c>
      <c r="D257" s="213" t="s">
        <v>191</v>
      </c>
      <c r="E257" s="214">
        <v>1.8E-3</v>
      </c>
      <c r="F257" s="215">
        <v>550.9</v>
      </c>
      <c r="G257" s="215">
        <v>0.99</v>
      </c>
    </row>
    <row r="258" spans="1:7" ht="24" customHeight="1">
      <c r="A258" s="216" t="s">
        <v>1619</v>
      </c>
      <c r="B258" s="217" t="s">
        <v>1437</v>
      </c>
      <c r="C258" s="217" t="s">
        <v>1620</v>
      </c>
      <c r="D258" s="218" t="s">
        <v>24</v>
      </c>
      <c r="E258" s="219">
        <v>1</v>
      </c>
      <c r="F258" s="220">
        <v>221.9</v>
      </c>
      <c r="G258" s="220">
        <v>221.9</v>
      </c>
    </row>
    <row r="259" spans="1:7" ht="18" customHeight="1">
      <c r="A259" s="203" t="s">
        <v>1431</v>
      </c>
      <c r="B259" s="204" t="s">
        <v>1432</v>
      </c>
      <c r="C259" s="204" t="s">
        <v>1433</v>
      </c>
      <c r="D259" s="205" t="s">
        <v>1434</v>
      </c>
      <c r="E259" s="203" t="s">
        <v>1435</v>
      </c>
      <c r="F259" s="203" t="s">
        <v>1436</v>
      </c>
      <c r="G259" s="203" t="s">
        <v>133</v>
      </c>
    </row>
    <row r="260" spans="1:7" ht="24" customHeight="1">
      <c r="A260" s="206" t="s">
        <v>1361</v>
      </c>
      <c r="B260" s="207" t="s">
        <v>1437</v>
      </c>
      <c r="C260" s="207" t="s">
        <v>1362</v>
      </c>
      <c r="D260" s="208" t="s">
        <v>24</v>
      </c>
      <c r="E260" s="209">
        <v>1</v>
      </c>
      <c r="F260" s="210">
        <v>319.64999999999998</v>
      </c>
      <c r="G260" s="210">
        <v>319.64999999999998</v>
      </c>
    </row>
    <row r="261" spans="1:7" ht="24" customHeight="1">
      <c r="A261" s="211" t="s">
        <v>1621</v>
      </c>
      <c r="B261" s="212" t="s">
        <v>1439</v>
      </c>
      <c r="C261" s="212" t="s">
        <v>1622</v>
      </c>
      <c r="D261" s="213" t="s">
        <v>1441</v>
      </c>
      <c r="E261" s="214">
        <v>0.28999999999999998</v>
      </c>
      <c r="F261" s="215">
        <v>19.53</v>
      </c>
      <c r="G261" s="215">
        <v>5.66</v>
      </c>
    </row>
    <row r="262" spans="1:7" ht="24" customHeight="1">
      <c r="A262" s="211" t="s">
        <v>1623</v>
      </c>
      <c r="B262" s="212" t="s">
        <v>1439</v>
      </c>
      <c r="C262" s="212" t="s">
        <v>1624</v>
      </c>
      <c r="D262" s="213" t="s">
        <v>1441</v>
      </c>
      <c r="E262" s="214">
        <v>0.28999999999999998</v>
      </c>
      <c r="F262" s="215">
        <v>15.19</v>
      </c>
      <c r="G262" s="215">
        <v>4.4000000000000004</v>
      </c>
    </row>
    <row r="263" spans="1:7" ht="24" customHeight="1">
      <c r="A263" s="216" t="s">
        <v>1625</v>
      </c>
      <c r="B263" s="217" t="s">
        <v>1437</v>
      </c>
      <c r="C263" s="217" t="s">
        <v>1626</v>
      </c>
      <c r="D263" s="218" t="s">
        <v>24</v>
      </c>
      <c r="E263" s="219">
        <v>1</v>
      </c>
      <c r="F263" s="220">
        <v>106.32</v>
      </c>
      <c r="G263" s="220">
        <v>106.32</v>
      </c>
    </row>
    <row r="264" spans="1:7" ht="24" customHeight="1">
      <c r="A264" s="216" t="s">
        <v>1627</v>
      </c>
      <c r="B264" s="217" t="s">
        <v>1437</v>
      </c>
      <c r="C264" s="217" t="s">
        <v>1628</v>
      </c>
      <c r="D264" s="218" t="s">
        <v>24</v>
      </c>
      <c r="E264" s="219">
        <v>1</v>
      </c>
      <c r="F264" s="220">
        <v>203.27</v>
      </c>
      <c r="G264" s="220">
        <v>203.27</v>
      </c>
    </row>
    <row r="265" spans="1:7" ht="18" customHeight="1">
      <c r="A265" s="203" t="s">
        <v>1431</v>
      </c>
      <c r="B265" s="204" t="s">
        <v>1432</v>
      </c>
      <c r="C265" s="204" t="s">
        <v>1433</v>
      </c>
      <c r="D265" s="205" t="s">
        <v>1434</v>
      </c>
      <c r="E265" s="203" t="s">
        <v>1435</v>
      </c>
      <c r="F265" s="203" t="s">
        <v>1436</v>
      </c>
      <c r="G265" s="203" t="s">
        <v>133</v>
      </c>
    </row>
    <row r="266" spans="1:7" ht="24" customHeight="1">
      <c r="A266" s="206" t="s">
        <v>1363</v>
      </c>
      <c r="B266" s="207" t="s">
        <v>1437</v>
      </c>
      <c r="C266" s="207" t="s">
        <v>1364</v>
      </c>
      <c r="D266" s="208" t="s">
        <v>24</v>
      </c>
      <c r="E266" s="209">
        <v>1</v>
      </c>
      <c r="F266" s="210">
        <v>43.7</v>
      </c>
      <c r="G266" s="210">
        <v>43.7</v>
      </c>
    </row>
    <row r="267" spans="1:7" ht="24" customHeight="1">
      <c r="A267" s="211" t="s">
        <v>1621</v>
      </c>
      <c r="B267" s="212" t="s">
        <v>1439</v>
      </c>
      <c r="C267" s="212" t="s">
        <v>1622</v>
      </c>
      <c r="D267" s="213" t="s">
        <v>1441</v>
      </c>
      <c r="E267" s="214">
        <v>0.3</v>
      </c>
      <c r="F267" s="215">
        <v>19.53</v>
      </c>
      <c r="G267" s="215">
        <v>5.85</v>
      </c>
    </row>
    <row r="268" spans="1:7" ht="24" customHeight="1">
      <c r="A268" s="211" t="s">
        <v>1623</v>
      </c>
      <c r="B268" s="212" t="s">
        <v>1439</v>
      </c>
      <c r="C268" s="212" t="s">
        <v>1624</v>
      </c>
      <c r="D268" s="213" t="s">
        <v>1441</v>
      </c>
      <c r="E268" s="214">
        <v>0.3</v>
      </c>
      <c r="F268" s="215">
        <v>15.19</v>
      </c>
      <c r="G268" s="215">
        <v>4.55</v>
      </c>
    </row>
    <row r="269" spans="1:7" ht="24" customHeight="1">
      <c r="A269" s="216" t="s">
        <v>1629</v>
      </c>
      <c r="B269" s="217" t="s">
        <v>1437</v>
      </c>
      <c r="C269" s="217" t="s">
        <v>1630</v>
      </c>
      <c r="D269" s="218" t="s">
        <v>24</v>
      </c>
      <c r="E269" s="219">
        <v>1</v>
      </c>
      <c r="F269" s="220">
        <v>33.299999999999997</v>
      </c>
      <c r="G269" s="220">
        <v>33.299999999999997</v>
      </c>
    </row>
    <row r="270" spans="1:7" ht="18" customHeight="1">
      <c r="A270" s="203" t="s">
        <v>1431</v>
      </c>
      <c r="B270" s="204" t="s">
        <v>1432</v>
      </c>
      <c r="C270" s="204" t="s">
        <v>1433</v>
      </c>
      <c r="D270" s="205" t="s">
        <v>1434</v>
      </c>
      <c r="E270" s="203" t="s">
        <v>1435</v>
      </c>
      <c r="F270" s="203" t="s">
        <v>1436</v>
      </c>
      <c r="G270" s="203" t="s">
        <v>133</v>
      </c>
    </row>
    <row r="271" spans="1:7" ht="24" customHeight="1">
      <c r="A271" s="206" t="s">
        <v>1365</v>
      </c>
      <c r="B271" s="207" t="s">
        <v>1437</v>
      </c>
      <c r="C271" s="207" t="s">
        <v>1366</v>
      </c>
      <c r="D271" s="208" t="s">
        <v>24</v>
      </c>
      <c r="E271" s="209">
        <v>1</v>
      </c>
      <c r="F271" s="210">
        <v>83.18</v>
      </c>
      <c r="G271" s="210">
        <v>83.18</v>
      </c>
    </row>
    <row r="272" spans="1:7" ht="24" customHeight="1">
      <c r="A272" s="211" t="s">
        <v>1621</v>
      </c>
      <c r="B272" s="212" t="s">
        <v>1439</v>
      </c>
      <c r="C272" s="212" t="s">
        <v>1622</v>
      </c>
      <c r="D272" s="213" t="s">
        <v>1441</v>
      </c>
      <c r="E272" s="214">
        <v>0.7</v>
      </c>
      <c r="F272" s="215">
        <v>19.53</v>
      </c>
      <c r="G272" s="215">
        <v>13.67</v>
      </c>
    </row>
    <row r="273" spans="1:7" ht="24" customHeight="1">
      <c r="A273" s="211" t="s">
        <v>1442</v>
      </c>
      <c r="B273" s="212" t="s">
        <v>1439</v>
      </c>
      <c r="C273" s="212" t="s">
        <v>1443</v>
      </c>
      <c r="D273" s="213" t="s">
        <v>1441</v>
      </c>
      <c r="E273" s="214">
        <v>0.7</v>
      </c>
      <c r="F273" s="215">
        <v>15.16</v>
      </c>
      <c r="G273" s="215">
        <v>10.61</v>
      </c>
    </row>
    <row r="274" spans="1:7" ht="24" customHeight="1">
      <c r="A274" s="216" t="s">
        <v>1631</v>
      </c>
      <c r="B274" s="217" t="s">
        <v>1437</v>
      </c>
      <c r="C274" s="217" t="s">
        <v>1632</v>
      </c>
      <c r="D274" s="218" t="s">
        <v>24</v>
      </c>
      <c r="E274" s="219">
        <v>1</v>
      </c>
      <c r="F274" s="220">
        <v>58.9</v>
      </c>
      <c r="G274" s="220">
        <v>58.9</v>
      </c>
    </row>
    <row r="275" spans="1:7" ht="18" customHeight="1">
      <c r="A275" s="203" t="s">
        <v>1431</v>
      </c>
      <c r="B275" s="204" t="s">
        <v>1432</v>
      </c>
      <c r="C275" s="204" t="s">
        <v>1433</v>
      </c>
      <c r="D275" s="205" t="s">
        <v>1434</v>
      </c>
      <c r="E275" s="203" t="s">
        <v>1435</v>
      </c>
      <c r="F275" s="203" t="s">
        <v>1436</v>
      </c>
      <c r="G275" s="203" t="s">
        <v>133</v>
      </c>
    </row>
    <row r="276" spans="1:7" ht="24" customHeight="1">
      <c r="A276" s="206" t="s">
        <v>1367</v>
      </c>
      <c r="B276" s="207" t="s">
        <v>1437</v>
      </c>
      <c r="C276" s="207" t="s">
        <v>1368</v>
      </c>
      <c r="D276" s="208" t="s">
        <v>24</v>
      </c>
      <c r="E276" s="209">
        <v>1</v>
      </c>
      <c r="F276" s="210">
        <v>1460.7</v>
      </c>
      <c r="G276" s="210">
        <v>1460.7</v>
      </c>
    </row>
    <row r="277" spans="1:7" ht="24" customHeight="1">
      <c r="A277" s="211" t="s">
        <v>1621</v>
      </c>
      <c r="B277" s="212" t="s">
        <v>1439</v>
      </c>
      <c r="C277" s="212" t="s">
        <v>1622</v>
      </c>
      <c r="D277" s="213" t="s">
        <v>1441</v>
      </c>
      <c r="E277" s="214">
        <v>1</v>
      </c>
      <c r="F277" s="215">
        <v>19.53</v>
      </c>
      <c r="G277" s="215">
        <v>19.53</v>
      </c>
    </row>
    <row r="278" spans="1:7" ht="24" customHeight="1">
      <c r="A278" s="216" t="s">
        <v>1633</v>
      </c>
      <c r="B278" s="217" t="s">
        <v>1437</v>
      </c>
      <c r="C278" s="217" t="s">
        <v>1634</v>
      </c>
      <c r="D278" s="218" t="s">
        <v>24</v>
      </c>
      <c r="E278" s="219">
        <v>1</v>
      </c>
      <c r="F278" s="220">
        <v>1441.17</v>
      </c>
      <c r="G278" s="220">
        <v>1441.17</v>
      </c>
    </row>
    <row r="279" spans="1:7" ht="18" customHeight="1">
      <c r="A279" s="203" t="s">
        <v>1431</v>
      </c>
      <c r="B279" s="204" t="s">
        <v>1432</v>
      </c>
      <c r="C279" s="204" t="s">
        <v>1433</v>
      </c>
      <c r="D279" s="205" t="s">
        <v>1434</v>
      </c>
      <c r="E279" s="203" t="s">
        <v>1435</v>
      </c>
      <c r="F279" s="203" t="s">
        <v>1436</v>
      </c>
      <c r="G279" s="203" t="s">
        <v>133</v>
      </c>
    </row>
    <row r="280" spans="1:7" ht="24" customHeight="1">
      <c r="A280" s="206" t="s">
        <v>1369</v>
      </c>
      <c r="B280" s="207" t="s">
        <v>1437</v>
      </c>
      <c r="C280" s="207" t="s">
        <v>1370</v>
      </c>
      <c r="D280" s="208" t="s">
        <v>24</v>
      </c>
      <c r="E280" s="209">
        <v>1</v>
      </c>
      <c r="F280" s="210">
        <v>209.05</v>
      </c>
      <c r="G280" s="210">
        <v>209.05</v>
      </c>
    </row>
    <row r="281" spans="1:7" ht="24" customHeight="1">
      <c r="A281" s="211" t="s">
        <v>1621</v>
      </c>
      <c r="B281" s="212" t="s">
        <v>1439</v>
      </c>
      <c r="C281" s="212" t="s">
        <v>1622</v>
      </c>
      <c r="D281" s="213" t="s">
        <v>1441</v>
      </c>
      <c r="E281" s="214">
        <v>0.5</v>
      </c>
      <c r="F281" s="215">
        <v>19.53</v>
      </c>
      <c r="G281" s="215">
        <v>9.76</v>
      </c>
    </row>
    <row r="282" spans="1:7" ht="24" customHeight="1">
      <c r="A282" s="211" t="s">
        <v>1623</v>
      </c>
      <c r="B282" s="212" t="s">
        <v>1439</v>
      </c>
      <c r="C282" s="212" t="s">
        <v>1624</v>
      </c>
      <c r="D282" s="213" t="s">
        <v>1441</v>
      </c>
      <c r="E282" s="214">
        <v>0.5</v>
      </c>
      <c r="F282" s="215">
        <v>15.19</v>
      </c>
      <c r="G282" s="215">
        <v>7.59</v>
      </c>
    </row>
    <row r="283" spans="1:7" ht="24" customHeight="1">
      <c r="A283" s="216" t="s">
        <v>1635</v>
      </c>
      <c r="B283" s="217" t="s">
        <v>1437</v>
      </c>
      <c r="C283" s="217" t="s">
        <v>1370</v>
      </c>
      <c r="D283" s="218" t="s">
        <v>24</v>
      </c>
      <c r="E283" s="219">
        <v>1</v>
      </c>
      <c r="F283" s="220">
        <v>191.7</v>
      </c>
      <c r="G283" s="220">
        <v>191.7</v>
      </c>
    </row>
    <row r="284" spans="1:7" ht="18" customHeight="1">
      <c r="A284" s="203" t="s">
        <v>1431</v>
      </c>
      <c r="B284" s="204" t="s">
        <v>1432</v>
      </c>
      <c r="C284" s="204" t="s">
        <v>1433</v>
      </c>
      <c r="D284" s="205" t="s">
        <v>1434</v>
      </c>
      <c r="E284" s="203" t="s">
        <v>1435</v>
      </c>
      <c r="F284" s="203" t="s">
        <v>1436</v>
      </c>
      <c r="G284" s="203" t="s">
        <v>133</v>
      </c>
    </row>
    <row r="285" spans="1:7" ht="24" customHeight="1">
      <c r="A285" s="206" t="s">
        <v>1371</v>
      </c>
      <c r="B285" s="207" t="s">
        <v>1437</v>
      </c>
      <c r="C285" s="207" t="s">
        <v>1372</v>
      </c>
      <c r="D285" s="208" t="s">
        <v>24</v>
      </c>
      <c r="E285" s="209">
        <v>1</v>
      </c>
      <c r="F285" s="210">
        <v>165.86</v>
      </c>
      <c r="G285" s="210">
        <v>165.86</v>
      </c>
    </row>
    <row r="286" spans="1:7" ht="24" customHeight="1">
      <c r="A286" s="211" t="s">
        <v>1621</v>
      </c>
      <c r="B286" s="212" t="s">
        <v>1439</v>
      </c>
      <c r="C286" s="212" t="s">
        <v>1622</v>
      </c>
      <c r="D286" s="213" t="s">
        <v>1441</v>
      </c>
      <c r="E286" s="214">
        <v>0.5</v>
      </c>
      <c r="F286" s="215">
        <v>19.53</v>
      </c>
      <c r="G286" s="215">
        <v>9.76</v>
      </c>
    </row>
    <row r="287" spans="1:7" ht="24" customHeight="1">
      <c r="A287" s="211" t="s">
        <v>1623</v>
      </c>
      <c r="B287" s="212" t="s">
        <v>1439</v>
      </c>
      <c r="C287" s="212" t="s">
        <v>1624</v>
      </c>
      <c r="D287" s="213" t="s">
        <v>1441</v>
      </c>
      <c r="E287" s="214">
        <v>0.5</v>
      </c>
      <c r="F287" s="215">
        <v>15.19</v>
      </c>
      <c r="G287" s="215">
        <v>7.59</v>
      </c>
    </row>
    <row r="288" spans="1:7" ht="24" customHeight="1">
      <c r="A288" s="216" t="s">
        <v>1636</v>
      </c>
      <c r="B288" s="217" t="s">
        <v>1437</v>
      </c>
      <c r="C288" s="217" t="s">
        <v>1372</v>
      </c>
      <c r="D288" s="218" t="s">
        <v>24</v>
      </c>
      <c r="E288" s="219">
        <v>1</v>
      </c>
      <c r="F288" s="220">
        <v>148.51</v>
      </c>
      <c r="G288" s="220">
        <v>148.51</v>
      </c>
    </row>
    <row r="289" spans="1:7" ht="18" customHeight="1">
      <c r="A289" s="203" t="s">
        <v>1431</v>
      </c>
      <c r="B289" s="204" t="s">
        <v>1432</v>
      </c>
      <c r="C289" s="204" t="s">
        <v>1433</v>
      </c>
      <c r="D289" s="205" t="s">
        <v>1434</v>
      </c>
      <c r="E289" s="203" t="s">
        <v>1435</v>
      </c>
      <c r="F289" s="203" t="s">
        <v>1436</v>
      </c>
      <c r="G289" s="203" t="s">
        <v>133</v>
      </c>
    </row>
    <row r="290" spans="1:7" ht="24" customHeight="1">
      <c r="A290" s="206" t="s">
        <v>1373</v>
      </c>
      <c r="B290" s="207" t="s">
        <v>1437</v>
      </c>
      <c r="C290" s="207" t="s">
        <v>1374</v>
      </c>
      <c r="D290" s="208" t="s">
        <v>24</v>
      </c>
      <c r="E290" s="209">
        <v>1</v>
      </c>
      <c r="F290" s="210">
        <v>149.01</v>
      </c>
      <c r="G290" s="210">
        <v>149.01</v>
      </c>
    </row>
    <row r="291" spans="1:7" ht="24" customHeight="1">
      <c r="A291" s="211" t="s">
        <v>1442</v>
      </c>
      <c r="B291" s="212" t="s">
        <v>1439</v>
      </c>
      <c r="C291" s="212" t="s">
        <v>1443</v>
      </c>
      <c r="D291" s="213" t="s">
        <v>1441</v>
      </c>
      <c r="E291" s="214">
        <v>0.5</v>
      </c>
      <c r="F291" s="215">
        <v>15.16</v>
      </c>
      <c r="G291" s="215">
        <v>7.58</v>
      </c>
    </row>
    <row r="292" spans="1:7" ht="24" customHeight="1">
      <c r="A292" s="211" t="s">
        <v>1454</v>
      </c>
      <c r="B292" s="212" t="s">
        <v>1439</v>
      </c>
      <c r="C292" s="212" t="s">
        <v>1455</v>
      </c>
      <c r="D292" s="213" t="s">
        <v>1441</v>
      </c>
      <c r="E292" s="214">
        <v>0.5</v>
      </c>
      <c r="F292" s="215">
        <v>18.86</v>
      </c>
      <c r="G292" s="215">
        <v>9.43</v>
      </c>
    </row>
    <row r="293" spans="1:7" ht="24" customHeight="1">
      <c r="A293" s="216" t="s">
        <v>1637</v>
      </c>
      <c r="B293" s="217" t="s">
        <v>1437</v>
      </c>
      <c r="C293" s="217" t="s">
        <v>1374</v>
      </c>
      <c r="D293" s="218" t="s">
        <v>24</v>
      </c>
      <c r="E293" s="219">
        <v>1</v>
      </c>
      <c r="F293" s="220">
        <v>132</v>
      </c>
      <c r="G293" s="220">
        <v>132</v>
      </c>
    </row>
    <row r="294" spans="1:7" ht="18" customHeight="1">
      <c r="A294" s="203" t="s">
        <v>1431</v>
      </c>
      <c r="B294" s="204" t="s">
        <v>1432</v>
      </c>
      <c r="C294" s="204" t="s">
        <v>1433</v>
      </c>
      <c r="D294" s="205" t="s">
        <v>1434</v>
      </c>
      <c r="E294" s="203" t="s">
        <v>1435</v>
      </c>
      <c r="F294" s="203" t="s">
        <v>1436</v>
      </c>
      <c r="G294" s="203" t="s">
        <v>133</v>
      </c>
    </row>
    <row r="295" spans="1:7" ht="24" customHeight="1">
      <c r="A295" s="206" t="s">
        <v>1375</v>
      </c>
      <c r="B295" s="207" t="s">
        <v>1437</v>
      </c>
      <c r="C295" s="207" t="s">
        <v>1376</v>
      </c>
      <c r="D295" s="208" t="s">
        <v>5</v>
      </c>
      <c r="E295" s="209">
        <v>1</v>
      </c>
      <c r="F295" s="210">
        <v>1277.51</v>
      </c>
      <c r="G295" s="210">
        <v>1277.51</v>
      </c>
    </row>
    <row r="296" spans="1:7" ht="24" customHeight="1">
      <c r="A296" s="211" t="s">
        <v>1442</v>
      </c>
      <c r="B296" s="212" t="s">
        <v>1439</v>
      </c>
      <c r="C296" s="212" t="s">
        <v>1443</v>
      </c>
      <c r="D296" s="213" t="s">
        <v>1441</v>
      </c>
      <c r="E296" s="214">
        <v>0.1</v>
      </c>
      <c r="F296" s="215">
        <v>15.16</v>
      </c>
      <c r="G296" s="215">
        <v>1.51</v>
      </c>
    </row>
    <row r="297" spans="1:7" ht="24" customHeight="1">
      <c r="A297" s="216" t="s">
        <v>1638</v>
      </c>
      <c r="B297" s="217" t="s">
        <v>1437</v>
      </c>
      <c r="C297" s="217" t="s">
        <v>1639</v>
      </c>
      <c r="D297" s="218" t="s">
        <v>5</v>
      </c>
      <c r="E297" s="219">
        <v>1</v>
      </c>
      <c r="F297" s="220">
        <v>1276</v>
      </c>
      <c r="G297" s="220">
        <v>1276</v>
      </c>
    </row>
    <row r="298" spans="1:7" ht="18" customHeight="1">
      <c r="A298" s="203" t="s">
        <v>1431</v>
      </c>
      <c r="B298" s="204" t="s">
        <v>1432</v>
      </c>
      <c r="C298" s="204" t="s">
        <v>1433</v>
      </c>
      <c r="D298" s="205" t="s">
        <v>1434</v>
      </c>
      <c r="E298" s="203" t="s">
        <v>1435</v>
      </c>
      <c r="F298" s="203" t="s">
        <v>1436</v>
      </c>
      <c r="G298" s="203" t="s">
        <v>133</v>
      </c>
    </row>
    <row r="299" spans="1:7" ht="24" customHeight="1">
      <c r="A299" s="206" t="s">
        <v>1377</v>
      </c>
      <c r="B299" s="207" t="s">
        <v>1437</v>
      </c>
      <c r="C299" s="207" t="s">
        <v>1378</v>
      </c>
      <c r="D299" s="208" t="s">
        <v>24</v>
      </c>
      <c r="E299" s="209">
        <v>1</v>
      </c>
      <c r="F299" s="210">
        <v>144.53</v>
      </c>
      <c r="G299" s="210">
        <v>144.53</v>
      </c>
    </row>
    <row r="300" spans="1:7" ht="24" customHeight="1">
      <c r="A300" s="211" t="s">
        <v>1623</v>
      </c>
      <c r="B300" s="212" t="s">
        <v>1439</v>
      </c>
      <c r="C300" s="212" t="s">
        <v>1624</v>
      </c>
      <c r="D300" s="213" t="s">
        <v>1441</v>
      </c>
      <c r="E300" s="214">
        <v>7.4800000000000005E-2</v>
      </c>
      <c r="F300" s="215">
        <v>15.19</v>
      </c>
      <c r="G300" s="215">
        <v>1.1299999999999999</v>
      </c>
    </row>
    <row r="301" spans="1:7" ht="24" customHeight="1">
      <c r="A301" s="211" t="s">
        <v>1621</v>
      </c>
      <c r="B301" s="212" t="s">
        <v>1439</v>
      </c>
      <c r="C301" s="212" t="s">
        <v>1622</v>
      </c>
      <c r="D301" s="213" t="s">
        <v>1441</v>
      </c>
      <c r="E301" s="214">
        <v>0.17949999999999999</v>
      </c>
      <c r="F301" s="215">
        <v>19.53</v>
      </c>
      <c r="G301" s="215">
        <v>3.5</v>
      </c>
    </row>
    <row r="302" spans="1:7" ht="24" customHeight="1">
      <c r="A302" s="216" t="s">
        <v>1640</v>
      </c>
      <c r="B302" s="217" t="s">
        <v>1437</v>
      </c>
      <c r="C302" s="217" t="s">
        <v>1641</v>
      </c>
      <c r="D302" s="218" t="s">
        <v>24</v>
      </c>
      <c r="E302" s="219">
        <v>1</v>
      </c>
      <c r="F302" s="220">
        <v>139.9</v>
      </c>
      <c r="G302" s="220">
        <v>139.9</v>
      </c>
    </row>
    <row r="303" spans="1:7" ht="18" customHeight="1">
      <c r="A303" s="203" t="s">
        <v>1431</v>
      </c>
      <c r="B303" s="204" t="s">
        <v>1432</v>
      </c>
      <c r="C303" s="204" t="s">
        <v>1433</v>
      </c>
      <c r="D303" s="205" t="s">
        <v>1434</v>
      </c>
      <c r="E303" s="203" t="s">
        <v>1435</v>
      </c>
      <c r="F303" s="203" t="s">
        <v>1436</v>
      </c>
      <c r="G303" s="203" t="s">
        <v>133</v>
      </c>
    </row>
    <row r="304" spans="1:7" ht="24" customHeight="1">
      <c r="A304" s="206" t="s">
        <v>1393</v>
      </c>
      <c r="B304" s="207" t="s">
        <v>1437</v>
      </c>
      <c r="C304" s="207" t="s">
        <v>1394</v>
      </c>
      <c r="D304" s="208" t="s">
        <v>24</v>
      </c>
      <c r="E304" s="209">
        <v>1</v>
      </c>
      <c r="F304" s="210">
        <v>165.45</v>
      </c>
      <c r="G304" s="210">
        <v>165.45</v>
      </c>
    </row>
    <row r="305" spans="1:7" ht="24" customHeight="1">
      <c r="A305" s="211" t="s">
        <v>1527</v>
      </c>
      <c r="B305" s="212" t="s">
        <v>1439</v>
      </c>
      <c r="C305" s="212" t="s">
        <v>1528</v>
      </c>
      <c r="D305" s="213" t="s">
        <v>1441</v>
      </c>
      <c r="E305" s="214">
        <v>0.82499999999999996</v>
      </c>
      <c r="F305" s="215">
        <v>18.72</v>
      </c>
      <c r="G305" s="215">
        <v>15.44</v>
      </c>
    </row>
    <row r="306" spans="1:7" ht="24" customHeight="1">
      <c r="A306" s="211" t="s">
        <v>1596</v>
      </c>
      <c r="B306" s="212" t="s">
        <v>1439</v>
      </c>
      <c r="C306" s="212" t="s">
        <v>1597</v>
      </c>
      <c r="D306" s="213" t="s">
        <v>1441</v>
      </c>
      <c r="E306" s="214">
        <v>0.82499999999999996</v>
      </c>
      <c r="F306" s="215">
        <v>14.52</v>
      </c>
      <c r="G306" s="215">
        <v>11.97</v>
      </c>
    </row>
    <row r="307" spans="1:7" ht="24" customHeight="1">
      <c r="A307" s="216" t="s">
        <v>1642</v>
      </c>
      <c r="B307" s="217" t="s">
        <v>1437</v>
      </c>
      <c r="C307" s="217" t="s">
        <v>1643</v>
      </c>
      <c r="D307" s="218" t="s">
        <v>24</v>
      </c>
      <c r="E307" s="219">
        <v>1</v>
      </c>
      <c r="F307" s="220">
        <v>138.04</v>
      </c>
      <c r="G307" s="220">
        <v>138.04</v>
      </c>
    </row>
    <row r="308" spans="1:7" ht="18" customHeight="1">
      <c r="A308" s="203" t="s">
        <v>1431</v>
      </c>
      <c r="B308" s="204" t="s">
        <v>1432</v>
      </c>
      <c r="C308" s="204" t="s">
        <v>1433</v>
      </c>
      <c r="D308" s="205" t="s">
        <v>1434</v>
      </c>
      <c r="E308" s="203" t="s">
        <v>1435</v>
      </c>
      <c r="F308" s="203" t="s">
        <v>1436</v>
      </c>
      <c r="G308" s="203" t="s">
        <v>133</v>
      </c>
    </row>
    <row r="309" spans="1:7" ht="48" customHeight="1">
      <c r="A309" s="206" t="s">
        <v>1409</v>
      </c>
      <c r="B309" s="207" t="s">
        <v>1437</v>
      </c>
      <c r="C309" s="207" t="s">
        <v>1410</v>
      </c>
      <c r="D309" s="208" t="s">
        <v>24</v>
      </c>
      <c r="E309" s="209">
        <v>1</v>
      </c>
      <c r="F309" s="210">
        <v>2177.52</v>
      </c>
      <c r="G309" s="210">
        <v>2177.52</v>
      </c>
    </row>
    <row r="310" spans="1:7" ht="24" customHeight="1">
      <c r="A310" s="211" t="s">
        <v>1596</v>
      </c>
      <c r="B310" s="212" t="s">
        <v>1439</v>
      </c>
      <c r="C310" s="212" t="s">
        <v>1597</v>
      </c>
      <c r="D310" s="213" t="s">
        <v>1441</v>
      </c>
      <c r="E310" s="214">
        <v>3.0369999999999999</v>
      </c>
      <c r="F310" s="215">
        <v>14.52</v>
      </c>
      <c r="G310" s="215">
        <v>44.09</v>
      </c>
    </row>
    <row r="311" spans="1:7" ht="24" customHeight="1">
      <c r="A311" s="211" t="s">
        <v>1527</v>
      </c>
      <c r="B311" s="212" t="s">
        <v>1439</v>
      </c>
      <c r="C311" s="212" t="s">
        <v>1528</v>
      </c>
      <c r="D311" s="213" t="s">
        <v>1441</v>
      </c>
      <c r="E311" s="214">
        <v>3.0369999999999999</v>
      </c>
      <c r="F311" s="215">
        <v>18.72</v>
      </c>
      <c r="G311" s="215">
        <v>56.85</v>
      </c>
    </row>
    <row r="312" spans="1:7" ht="36" customHeight="1">
      <c r="A312" s="216" t="s">
        <v>1644</v>
      </c>
      <c r="B312" s="217" t="s">
        <v>1439</v>
      </c>
      <c r="C312" s="217" t="s">
        <v>1645</v>
      </c>
      <c r="D312" s="218" t="s">
        <v>24</v>
      </c>
      <c r="E312" s="219">
        <v>4</v>
      </c>
      <c r="F312" s="220">
        <v>0.66</v>
      </c>
      <c r="G312" s="220">
        <v>2.64</v>
      </c>
    </row>
    <row r="313" spans="1:7" ht="48" customHeight="1">
      <c r="A313" s="216" t="s">
        <v>1646</v>
      </c>
      <c r="B313" s="217" t="s">
        <v>1439</v>
      </c>
      <c r="C313" s="217" t="s">
        <v>1647</v>
      </c>
      <c r="D313" s="218" t="s">
        <v>24</v>
      </c>
      <c r="E313" s="219">
        <v>1</v>
      </c>
      <c r="F313" s="220">
        <v>153.94999999999999</v>
      </c>
      <c r="G313" s="220">
        <v>153.94999999999999</v>
      </c>
    </row>
    <row r="314" spans="1:7" ht="60" customHeight="1">
      <c r="A314" s="216" t="s">
        <v>1648</v>
      </c>
      <c r="B314" s="217" t="s">
        <v>1439</v>
      </c>
      <c r="C314" s="217" t="s">
        <v>1649</v>
      </c>
      <c r="D314" s="218" t="s">
        <v>24</v>
      </c>
      <c r="E314" s="219">
        <v>1</v>
      </c>
      <c r="F314" s="220">
        <v>365.25</v>
      </c>
      <c r="G314" s="220">
        <v>365.25</v>
      </c>
    </row>
    <row r="315" spans="1:7" ht="36" customHeight="1">
      <c r="A315" s="216" t="s">
        <v>1650</v>
      </c>
      <c r="B315" s="217" t="s">
        <v>1439</v>
      </c>
      <c r="C315" s="217" t="s">
        <v>1651</v>
      </c>
      <c r="D315" s="218" t="s">
        <v>24</v>
      </c>
      <c r="E315" s="219">
        <v>1</v>
      </c>
      <c r="F315" s="220">
        <v>14.66</v>
      </c>
      <c r="G315" s="220">
        <v>14.66</v>
      </c>
    </row>
    <row r="316" spans="1:7" ht="24" customHeight="1">
      <c r="A316" s="216" t="s">
        <v>1652</v>
      </c>
      <c r="B316" s="217" t="s">
        <v>1439</v>
      </c>
      <c r="C316" s="217" t="s">
        <v>1653</v>
      </c>
      <c r="D316" s="218" t="s">
        <v>24</v>
      </c>
      <c r="E316" s="219">
        <v>1</v>
      </c>
      <c r="F316" s="220">
        <v>219.92</v>
      </c>
      <c r="G316" s="220">
        <v>219.92</v>
      </c>
    </row>
    <row r="317" spans="1:7" ht="48" customHeight="1">
      <c r="A317" s="216" t="s">
        <v>1654</v>
      </c>
      <c r="B317" s="217" t="s">
        <v>1439</v>
      </c>
      <c r="C317" s="217" t="s">
        <v>1655</v>
      </c>
      <c r="D317" s="218" t="s">
        <v>24</v>
      </c>
      <c r="E317" s="219">
        <v>1</v>
      </c>
      <c r="F317" s="220">
        <v>1252.72</v>
      </c>
      <c r="G317" s="220">
        <v>1252.72</v>
      </c>
    </row>
    <row r="318" spans="1:7" ht="36" customHeight="1">
      <c r="A318" s="216" t="s">
        <v>1656</v>
      </c>
      <c r="B318" s="217" t="s">
        <v>1439</v>
      </c>
      <c r="C318" s="217" t="s">
        <v>1657</v>
      </c>
      <c r="D318" s="218" t="s">
        <v>24</v>
      </c>
      <c r="E318" s="219">
        <v>1</v>
      </c>
      <c r="F318" s="220">
        <v>67.44</v>
      </c>
      <c r="G318" s="220">
        <v>67.44</v>
      </c>
    </row>
    <row r="319" spans="1:7" ht="18" customHeight="1">
      <c r="A319" s="203" t="s">
        <v>1431</v>
      </c>
      <c r="B319" s="204" t="s">
        <v>1432</v>
      </c>
      <c r="C319" s="204" t="s">
        <v>1433</v>
      </c>
      <c r="D319" s="205" t="s">
        <v>1434</v>
      </c>
      <c r="E319" s="203" t="s">
        <v>1435</v>
      </c>
      <c r="F319" s="203" t="s">
        <v>1436</v>
      </c>
      <c r="G319" s="203" t="s">
        <v>133</v>
      </c>
    </row>
    <row r="320" spans="1:7" ht="48" customHeight="1">
      <c r="A320" s="206" t="s">
        <v>1419</v>
      </c>
      <c r="B320" s="207" t="s">
        <v>1437</v>
      </c>
      <c r="C320" s="207" t="s">
        <v>1420</v>
      </c>
      <c r="D320" s="208" t="s">
        <v>24</v>
      </c>
      <c r="E320" s="209">
        <v>1</v>
      </c>
      <c r="F320" s="210">
        <v>66.42</v>
      </c>
      <c r="G320" s="210">
        <v>66.42</v>
      </c>
    </row>
    <row r="321" spans="1:7" ht="24" customHeight="1">
      <c r="A321" s="211" t="s">
        <v>1454</v>
      </c>
      <c r="B321" s="212" t="s">
        <v>1439</v>
      </c>
      <c r="C321" s="212" t="s">
        <v>1455</v>
      </c>
      <c r="D321" s="213" t="s">
        <v>1441</v>
      </c>
      <c r="E321" s="214">
        <v>1</v>
      </c>
      <c r="F321" s="215">
        <v>18.86</v>
      </c>
      <c r="G321" s="215">
        <v>18.86</v>
      </c>
    </row>
    <row r="322" spans="1:7" ht="48" customHeight="1">
      <c r="A322" s="216" t="s">
        <v>1658</v>
      </c>
      <c r="B322" s="217" t="s">
        <v>1439</v>
      </c>
      <c r="C322" s="217" t="s">
        <v>1659</v>
      </c>
      <c r="D322" s="218" t="s">
        <v>24</v>
      </c>
      <c r="E322" s="219">
        <v>1</v>
      </c>
      <c r="F322" s="220">
        <v>47.56</v>
      </c>
      <c r="G322" s="220">
        <v>47.56</v>
      </c>
    </row>
    <row r="323" spans="1:7" ht="18" customHeight="1">
      <c r="A323" s="203" t="s">
        <v>1431</v>
      </c>
      <c r="B323" s="204" t="s">
        <v>1432</v>
      </c>
      <c r="C323" s="204" t="s">
        <v>1433</v>
      </c>
      <c r="D323" s="205" t="s">
        <v>1434</v>
      </c>
      <c r="E323" s="203" t="s">
        <v>1435</v>
      </c>
      <c r="F323" s="203" t="s">
        <v>1436</v>
      </c>
      <c r="G323" s="203" t="s">
        <v>133</v>
      </c>
    </row>
    <row r="324" spans="1:7" ht="24" customHeight="1">
      <c r="A324" s="206" t="s">
        <v>1421</v>
      </c>
      <c r="B324" s="207" t="s">
        <v>1437</v>
      </c>
      <c r="C324" s="207" t="s">
        <v>1422</v>
      </c>
      <c r="D324" s="208" t="s">
        <v>24</v>
      </c>
      <c r="E324" s="209">
        <v>1</v>
      </c>
      <c r="F324" s="210">
        <v>30.97</v>
      </c>
      <c r="G324" s="210">
        <v>30.97</v>
      </c>
    </row>
    <row r="325" spans="1:7" ht="24" customHeight="1">
      <c r="A325" s="211" t="s">
        <v>1442</v>
      </c>
      <c r="B325" s="212" t="s">
        <v>1439</v>
      </c>
      <c r="C325" s="212" t="s">
        <v>1443</v>
      </c>
      <c r="D325" s="213" t="s">
        <v>1441</v>
      </c>
      <c r="E325" s="214">
        <v>0.2</v>
      </c>
      <c r="F325" s="215">
        <v>15.16</v>
      </c>
      <c r="G325" s="215">
        <v>3.03</v>
      </c>
    </row>
    <row r="326" spans="1:7" ht="48" customHeight="1">
      <c r="A326" s="216" t="s">
        <v>1660</v>
      </c>
      <c r="B326" s="217" t="s">
        <v>1439</v>
      </c>
      <c r="C326" s="217" t="s">
        <v>1661</v>
      </c>
      <c r="D326" s="218" t="s">
        <v>24</v>
      </c>
      <c r="E326" s="219">
        <v>1</v>
      </c>
      <c r="F326" s="220">
        <v>27.94</v>
      </c>
      <c r="G326" s="220">
        <v>27.94</v>
      </c>
    </row>
    <row r="327" spans="1:7" ht="18" customHeight="1">
      <c r="A327" s="203" t="s">
        <v>1431</v>
      </c>
      <c r="B327" s="204" t="s">
        <v>1432</v>
      </c>
      <c r="C327" s="204" t="s">
        <v>1433</v>
      </c>
      <c r="D327" s="205" t="s">
        <v>1434</v>
      </c>
      <c r="E327" s="203" t="s">
        <v>1435</v>
      </c>
      <c r="F327" s="203" t="s">
        <v>1436</v>
      </c>
      <c r="G327" s="203" t="s">
        <v>133</v>
      </c>
    </row>
    <row r="328" spans="1:7" ht="48" customHeight="1">
      <c r="A328" s="206" t="s">
        <v>1423</v>
      </c>
      <c r="B328" s="207" t="s">
        <v>1437</v>
      </c>
      <c r="C328" s="207" t="s">
        <v>1424</v>
      </c>
      <c r="D328" s="208" t="s">
        <v>24</v>
      </c>
      <c r="E328" s="209">
        <v>1</v>
      </c>
      <c r="F328" s="210">
        <v>30.23</v>
      </c>
      <c r="G328" s="210">
        <v>30.23</v>
      </c>
    </row>
    <row r="329" spans="1:7" ht="24" customHeight="1">
      <c r="A329" s="211" t="s">
        <v>1662</v>
      </c>
      <c r="B329" s="212" t="s">
        <v>1439</v>
      </c>
      <c r="C329" s="212" t="s">
        <v>1663</v>
      </c>
      <c r="D329" s="213" t="s">
        <v>1441</v>
      </c>
      <c r="E329" s="214">
        <v>0.16700000000000001</v>
      </c>
      <c r="F329" s="215">
        <v>15.93</v>
      </c>
      <c r="G329" s="215">
        <v>2.66</v>
      </c>
    </row>
    <row r="330" spans="1:7" ht="36" customHeight="1">
      <c r="A330" s="216" t="s">
        <v>1664</v>
      </c>
      <c r="B330" s="217" t="s">
        <v>1437</v>
      </c>
      <c r="C330" s="217" t="s">
        <v>1665</v>
      </c>
      <c r="D330" s="218" t="s">
        <v>24</v>
      </c>
      <c r="E330" s="219">
        <v>1</v>
      </c>
      <c r="F330" s="220">
        <v>27.57</v>
      </c>
      <c r="G330" s="220">
        <v>27.57</v>
      </c>
    </row>
    <row r="331" spans="1:7" ht="18" customHeight="1">
      <c r="A331" s="203" t="s">
        <v>1431</v>
      </c>
      <c r="B331" s="204" t="s">
        <v>1432</v>
      </c>
      <c r="C331" s="204" t="s">
        <v>1433</v>
      </c>
      <c r="D331" s="205" t="s">
        <v>1434</v>
      </c>
      <c r="E331" s="203" t="s">
        <v>1435</v>
      </c>
      <c r="F331" s="203" t="s">
        <v>1436</v>
      </c>
      <c r="G331" s="203" t="s">
        <v>133</v>
      </c>
    </row>
    <row r="332" spans="1:7" ht="36" customHeight="1">
      <c r="A332" s="206" t="s">
        <v>1425</v>
      </c>
      <c r="B332" s="207" t="s">
        <v>1437</v>
      </c>
      <c r="C332" s="207" t="s">
        <v>1426</v>
      </c>
      <c r="D332" s="208" t="s">
        <v>24</v>
      </c>
      <c r="E332" s="209">
        <v>1</v>
      </c>
      <c r="F332" s="210">
        <v>34.770000000000003</v>
      </c>
      <c r="G332" s="210">
        <v>34.770000000000003</v>
      </c>
    </row>
    <row r="333" spans="1:7" ht="24" customHeight="1">
      <c r="A333" s="211" t="s">
        <v>1666</v>
      </c>
      <c r="B333" s="212" t="s">
        <v>1439</v>
      </c>
      <c r="C333" s="212" t="s">
        <v>1667</v>
      </c>
      <c r="D333" s="213" t="s">
        <v>1441</v>
      </c>
      <c r="E333" s="214">
        <v>0.3</v>
      </c>
      <c r="F333" s="215">
        <v>15.22</v>
      </c>
      <c r="G333" s="215">
        <v>4.5599999999999996</v>
      </c>
    </row>
    <row r="334" spans="1:7" ht="24" customHeight="1">
      <c r="A334" s="211" t="s">
        <v>1454</v>
      </c>
      <c r="B334" s="212" t="s">
        <v>1439</v>
      </c>
      <c r="C334" s="212" t="s">
        <v>1455</v>
      </c>
      <c r="D334" s="213" t="s">
        <v>1441</v>
      </c>
      <c r="E334" s="214">
        <v>0.3</v>
      </c>
      <c r="F334" s="215">
        <v>18.86</v>
      </c>
      <c r="G334" s="215">
        <v>5.65</v>
      </c>
    </row>
    <row r="335" spans="1:7" ht="36" customHeight="1">
      <c r="A335" s="216" t="s">
        <v>1668</v>
      </c>
      <c r="B335" s="217" t="s">
        <v>1439</v>
      </c>
      <c r="C335" s="217" t="s">
        <v>1669</v>
      </c>
      <c r="D335" s="218" t="s">
        <v>24</v>
      </c>
      <c r="E335" s="219">
        <v>2</v>
      </c>
      <c r="F335" s="220">
        <v>0.2</v>
      </c>
      <c r="G335" s="220">
        <v>0.4</v>
      </c>
    </row>
    <row r="336" spans="1:7" ht="48" customHeight="1">
      <c r="A336" s="216" t="s">
        <v>1670</v>
      </c>
      <c r="B336" s="217" t="s">
        <v>1439</v>
      </c>
      <c r="C336" s="217" t="s">
        <v>1671</v>
      </c>
      <c r="D336" s="218" t="s">
        <v>24</v>
      </c>
      <c r="E336" s="219">
        <v>1</v>
      </c>
      <c r="F336" s="220">
        <v>24.16</v>
      </c>
      <c r="G336" s="220">
        <v>24.16</v>
      </c>
    </row>
    <row r="337" spans="1:7" ht="18" customHeight="1">
      <c r="A337" s="203" t="s">
        <v>1431</v>
      </c>
      <c r="B337" s="204" t="s">
        <v>1432</v>
      </c>
      <c r="C337" s="204" t="s">
        <v>1433</v>
      </c>
      <c r="D337" s="205" t="s">
        <v>1434</v>
      </c>
      <c r="E337" s="203" t="s">
        <v>1435</v>
      </c>
      <c r="F337" s="203" t="s">
        <v>1436</v>
      </c>
      <c r="G337" s="203" t="s">
        <v>133</v>
      </c>
    </row>
    <row r="338" spans="1:7" ht="24" customHeight="1">
      <c r="A338" s="206" t="s">
        <v>1264</v>
      </c>
      <c r="B338" s="207" t="s">
        <v>1437</v>
      </c>
      <c r="C338" s="207" t="s">
        <v>1265</v>
      </c>
      <c r="D338" s="208" t="s">
        <v>24</v>
      </c>
      <c r="E338" s="209">
        <v>1</v>
      </c>
      <c r="F338" s="210">
        <v>351.48</v>
      </c>
      <c r="G338" s="210">
        <v>351.48</v>
      </c>
    </row>
    <row r="339" spans="1:7" ht="24" customHeight="1">
      <c r="A339" s="211" t="s">
        <v>1621</v>
      </c>
      <c r="B339" s="212" t="s">
        <v>1439</v>
      </c>
      <c r="C339" s="212" t="s">
        <v>1622</v>
      </c>
      <c r="D339" s="213" t="s">
        <v>1441</v>
      </c>
      <c r="E339" s="214">
        <v>0.5</v>
      </c>
      <c r="F339" s="215">
        <v>19.53</v>
      </c>
      <c r="G339" s="215">
        <v>9.76</v>
      </c>
    </row>
    <row r="340" spans="1:7" ht="24" customHeight="1">
      <c r="A340" s="211" t="s">
        <v>1623</v>
      </c>
      <c r="B340" s="212" t="s">
        <v>1439</v>
      </c>
      <c r="C340" s="212" t="s">
        <v>1624</v>
      </c>
      <c r="D340" s="213" t="s">
        <v>1441</v>
      </c>
      <c r="E340" s="214">
        <v>0.5</v>
      </c>
      <c r="F340" s="215">
        <v>15.19</v>
      </c>
      <c r="G340" s="215">
        <v>7.59</v>
      </c>
    </row>
    <row r="341" spans="1:7" ht="24" customHeight="1">
      <c r="A341" s="216" t="s">
        <v>1672</v>
      </c>
      <c r="B341" s="217" t="s">
        <v>1437</v>
      </c>
      <c r="C341" s="217" t="s">
        <v>1265</v>
      </c>
      <c r="D341" s="218" t="s">
        <v>24</v>
      </c>
      <c r="E341" s="219">
        <v>1</v>
      </c>
      <c r="F341" s="220">
        <v>334.13</v>
      </c>
      <c r="G341" s="220">
        <v>334.13</v>
      </c>
    </row>
    <row r="342" spans="1:7" ht="18" customHeight="1">
      <c r="A342" s="203" t="s">
        <v>1431</v>
      </c>
      <c r="B342" s="204" t="s">
        <v>1432</v>
      </c>
      <c r="C342" s="204" t="s">
        <v>1433</v>
      </c>
      <c r="D342" s="205" t="s">
        <v>1434</v>
      </c>
      <c r="E342" s="203" t="s">
        <v>1435</v>
      </c>
      <c r="F342" s="203" t="s">
        <v>1436</v>
      </c>
      <c r="G342" s="203" t="s">
        <v>133</v>
      </c>
    </row>
    <row r="343" spans="1:7" ht="24" customHeight="1">
      <c r="A343" s="206" t="s">
        <v>1270</v>
      </c>
      <c r="B343" s="207" t="s">
        <v>1437</v>
      </c>
      <c r="C343" s="207" t="s">
        <v>1271</v>
      </c>
      <c r="D343" s="208" t="s">
        <v>24</v>
      </c>
      <c r="E343" s="209">
        <v>1</v>
      </c>
      <c r="F343" s="210">
        <v>27.18</v>
      </c>
      <c r="G343" s="210">
        <v>27.18</v>
      </c>
    </row>
    <row r="344" spans="1:7" ht="24" customHeight="1">
      <c r="A344" s="211" t="s">
        <v>1621</v>
      </c>
      <c r="B344" s="212" t="s">
        <v>1439</v>
      </c>
      <c r="C344" s="212" t="s">
        <v>1622</v>
      </c>
      <c r="D344" s="213" t="s">
        <v>1441</v>
      </c>
      <c r="E344" s="214">
        <v>0.4</v>
      </c>
      <c r="F344" s="215">
        <v>19.53</v>
      </c>
      <c r="G344" s="215">
        <v>7.81</v>
      </c>
    </row>
    <row r="345" spans="1:7" ht="24" customHeight="1">
      <c r="A345" s="211" t="s">
        <v>1623</v>
      </c>
      <c r="B345" s="212" t="s">
        <v>1439</v>
      </c>
      <c r="C345" s="212" t="s">
        <v>1624</v>
      </c>
      <c r="D345" s="213" t="s">
        <v>1441</v>
      </c>
      <c r="E345" s="214">
        <v>0.4</v>
      </c>
      <c r="F345" s="215">
        <v>15.19</v>
      </c>
      <c r="G345" s="215">
        <v>6.07</v>
      </c>
    </row>
    <row r="346" spans="1:7" ht="24" customHeight="1">
      <c r="A346" s="216" t="s">
        <v>1673</v>
      </c>
      <c r="B346" s="217" t="s">
        <v>1437</v>
      </c>
      <c r="C346" s="217" t="s">
        <v>1674</v>
      </c>
      <c r="D346" s="218" t="s">
        <v>24</v>
      </c>
      <c r="E346" s="219">
        <v>1</v>
      </c>
      <c r="F346" s="220">
        <v>13.3</v>
      </c>
      <c r="G346" s="220">
        <v>13.3</v>
      </c>
    </row>
    <row r="347" spans="1:7" ht="18" customHeight="1">
      <c r="A347" s="203" t="s">
        <v>1431</v>
      </c>
      <c r="B347" s="204" t="s">
        <v>1432</v>
      </c>
      <c r="C347" s="204" t="s">
        <v>1433</v>
      </c>
      <c r="D347" s="205" t="s">
        <v>1434</v>
      </c>
      <c r="E347" s="203" t="s">
        <v>1435</v>
      </c>
      <c r="F347" s="203" t="s">
        <v>1436</v>
      </c>
      <c r="G347" s="203" t="s">
        <v>133</v>
      </c>
    </row>
    <row r="348" spans="1:7" ht="24" customHeight="1">
      <c r="A348" s="206" t="s">
        <v>1272</v>
      </c>
      <c r="B348" s="207" t="s">
        <v>1437</v>
      </c>
      <c r="C348" s="207" t="s">
        <v>1273</v>
      </c>
      <c r="D348" s="208" t="s">
        <v>26</v>
      </c>
      <c r="E348" s="209">
        <v>1</v>
      </c>
      <c r="F348" s="210">
        <v>335.12</v>
      </c>
      <c r="G348" s="210">
        <v>335.12</v>
      </c>
    </row>
    <row r="349" spans="1:7" ht="24" customHeight="1">
      <c r="A349" s="211" t="s">
        <v>1621</v>
      </c>
      <c r="B349" s="212" t="s">
        <v>1439</v>
      </c>
      <c r="C349" s="212" t="s">
        <v>1622</v>
      </c>
      <c r="D349" s="213" t="s">
        <v>1441</v>
      </c>
      <c r="E349" s="214">
        <v>1</v>
      </c>
      <c r="F349" s="215">
        <v>19.53</v>
      </c>
      <c r="G349" s="215">
        <v>19.53</v>
      </c>
    </row>
    <row r="350" spans="1:7" ht="24" customHeight="1">
      <c r="A350" s="211" t="s">
        <v>1623</v>
      </c>
      <c r="B350" s="212" t="s">
        <v>1439</v>
      </c>
      <c r="C350" s="212" t="s">
        <v>1624</v>
      </c>
      <c r="D350" s="213" t="s">
        <v>1441</v>
      </c>
      <c r="E350" s="214">
        <v>0.5</v>
      </c>
      <c r="F350" s="215">
        <v>15.19</v>
      </c>
      <c r="G350" s="215">
        <v>7.59</v>
      </c>
    </row>
    <row r="351" spans="1:7" ht="24" customHeight="1">
      <c r="A351" s="216" t="s">
        <v>1675</v>
      </c>
      <c r="B351" s="217" t="s">
        <v>1437</v>
      </c>
      <c r="C351" s="217" t="s">
        <v>1676</v>
      </c>
      <c r="D351" s="218" t="s">
        <v>26</v>
      </c>
      <c r="E351" s="219">
        <v>1</v>
      </c>
      <c r="F351" s="220">
        <v>308</v>
      </c>
      <c r="G351" s="220">
        <v>308</v>
      </c>
    </row>
    <row r="352" spans="1:7" ht="18" customHeight="1">
      <c r="A352" s="203" t="s">
        <v>1431</v>
      </c>
      <c r="B352" s="204" t="s">
        <v>1432</v>
      </c>
      <c r="C352" s="204" t="s">
        <v>1433</v>
      </c>
      <c r="D352" s="205" t="s">
        <v>1434</v>
      </c>
      <c r="E352" s="203" t="s">
        <v>1435</v>
      </c>
      <c r="F352" s="203" t="s">
        <v>1436</v>
      </c>
      <c r="G352" s="203" t="s">
        <v>133</v>
      </c>
    </row>
    <row r="353" spans="1:7" ht="24" customHeight="1">
      <c r="A353" s="206" t="s">
        <v>1274</v>
      </c>
      <c r="B353" s="207" t="s">
        <v>1437</v>
      </c>
      <c r="C353" s="207" t="s">
        <v>1275</v>
      </c>
      <c r="D353" s="208" t="s">
        <v>24</v>
      </c>
      <c r="E353" s="209">
        <v>1</v>
      </c>
      <c r="F353" s="210">
        <v>6.82</v>
      </c>
      <c r="G353" s="210">
        <v>6.82</v>
      </c>
    </row>
    <row r="354" spans="1:7" ht="24" customHeight="1">
      <c r="A354" s="211" t="s">
        <v>1621</v>
      </c>
      <c r="B354" s="212" t="s">
        <v>1439</v>
      </c>
      <c r="C354" s="212" t="s">
        <v>1622</v>
      </c>
      <c r="D354" s="213" t="s">
        <v>1441</v>
      </c>
      <c r="E354" s="214">
        <v>0.15</v>
      </c>
      <c r="F354" s="215">
        <v>19.53</v>
      </c>
      <c r="G354" s="215">
        <v>2.92</v>
      </c>
    </row>
    <row r="355" spans="1:7" ht="24" customHeight="1">
      <c r="A355" s="211" t="s">
        <v>1623</v>
      </c>
      <c r="B355" s="212" t="s">
        <v>1439</v>
      </c>
      <c r="C355" s="212" t="s">
        <v>1624</v>
      </c>
      <c r="D355" s="213" t="s">
        <v>1441</v>
      </c>
      <c r="E355" s="214">
        <v>0.15</v>
      </c>
      <c r="F355" s="215">
        <v>15.19</v>
      </c>
      <c r="G355" s="215">
        <v>2.27</v>
      </c>
    </row>
    <row r="356" spans="1:7" ht="36" customHeight="1">
      <c r="A356" s="216" t="s">
        <v>1677</v>
      </c>
      <c r="B356" s="217" t="s">
        <v>1439</v>
      </c>
      <c r="C356" s="217" t="s">
        <v>1678</v>
      </c>
      <c r="D356" s="218" t="s">
        <v>24</v>
      </c>
      <c r="E356" s="219">
        <v>1</v>
      </c>
      <c r="F356" s="220">
        <v>1.63</v>
      </c>
      <c r="G356" s="220">
        <v>1.63</v>
      </c>
    </row>
    <row r="357" spans="1:7" ht="18" customHeight="1">
      <c r="A357" s="203" t="s">
        <v>1431</v>
      </c>
      <c r="B357" s="204" t="s">
        <v>1432</v>
      </c>
      <c r="C357" s="204" t="s">
        <v>1433</v>
      </c>
      <c r="D357" s="205" t="s">
        <v>1434</v>
      </c>
      <c r="E357" s="203" t="s">
        <v>1435</v>
      </c>
      <c r="F357" s="203" t="s">
        <v>1436</v>
      </c>
      <c r="G357" s="203" t="s">
        <v>133</v>
      </c>
    </row>
    <row r="358" spans="1:7" ht="24" customHeight="1">
      <c r="A358" s="206" t="s">
        <v>1276</v>
      </c>
      <c r="B358" s="207" t="s">
        <v>1437</v>
      </c>
      <c r="C358" s="207" t="s">
        <v>1277</v>
      </c>
      <c r="D358" s="208" t="s">
        <v>24</v>
      </c>
      <c r="E358" s="209">
        <v>1</v>
      </c>
      <c r="F358" s="210">
        <v>9.61</v>
      </c>
      <c r="G358" s="210">
        <v>9.61</v>
      </c>
    </row>
    <row r="359" spans="1:7" ht="24" customHeight="1">
      <c r="A359" s="211" t="s">
        <v>1621</v>
      </c>
      <c r="B359" s="212" t="s">
        <v>1439</v>
      </c>
      <c r="C359" s="212" t="s">
        <v>1622</v>
      </c>
      <c r="D359" s="213" t="s">
        <v>1441</v>
      </c>
      <c r="E359" s="214">
        <v>0.15</v>
      </c>
      <c r="F359" s="215">
        <v>19.53</v>
      </c>
      <c r="G359" s="215">
        <v>2.92</v>
      </c>
    </row>
    <row r="360" spans="1:7" ht="24" customHeight="1">
      <c r="A360" s="211" t="s">
        <v>1623</v>
      </c>
      <c r="B360" s="212" t="s">
        <v>1439</v>
      </c>
      <c r="C360" s="212" t="s">
        <v>1624</v>
      </c>
      <c r="D360" s="213" t="s">
        <v>1441</v>
      </c>
      <c r="E360" s="214">
        <v>0.15</v>
      </c>
      <c r="F360" s="215">
        <v>15.19</v>
      </c>
      <c r="G360" s="215">
        <v>2.27</v>
      </c>
    </row>
    <row r="361" spans="1:7" ht="36" customHeight="1">
      <c r="A361" s="216" t="s">
        <v>1679</v>
      </c>
      <c r="B361" s="217" t="s">
        <v>1439</v>
      </c>
      <c r="C361" s="217" t="s">
        <v>1680</v>
      </c>
      <c r="D361" s="218" t="s">
        <v>24</v>
      </c>
      <c r="E361" s="219">
        <v>1</v>
      </c>
      <c r="F361" s="220">
        <v>4.42</v>
      </c>
      <c r="G361" s="220">
        <v>4.42</v>
      </c>
    </row>
    <row r="362" spans="1:7" ht="18" customHeight="1">
      <c r="A362" s="203" t="s">
        <v>1431</v>
      </c>
      <c r="B362" s="204" t="s">
        <v>1432</v>
      </c>
      <c r="C362" s="204" t="s">
        <v>1433</v>
      </c>
      <c r="D362" s="205" t="s">
        <v>1434</v>
      </c>
      <c r="E362" s="203" t="s">
        <v>1435</v>
      </c>
      <c r="F362" s="203" t="s">
        <v>1436</v>
      </c>
      <c r="G362" s="203" t="s">
        <v>133</v>
      </c>
    </row>
    <row r="363" spans="1:7" ht="24" customHeight="1">
      <c r="A363" s="206" t="s">
        <v>1278</v>
      </c>
      <c r="B363" s="207" t="s">
        <v>1437</v>
      </c>
      <c r="C363" s="207" t="s">
        <v>1279</v>
      </c>
      <c r="D363" s="208" t="s">
        <v>24</v>
      </c>
      <c r="E363" s="209">
        <v>1</v>
      </c>
      <c r="F363" s="210">
        <v>42.6</v>
      </c>
      <c r="G363" s="210">
        <v>42.6</v>
      </c>
    </row>
    <row r="364" spans="1:7" ht="24" customHeight="1">
      <c r="A364" s="211" t="s">
        <v>1623</v>
      </c>
      <c r="B364" s="212" t="s">
        <v>1439</v>
      </c>
      <c r="C364" s="212" t="s">
        <v>1624</v>
      </c>
      <c r="D364" s="213" t="s">
        <v>1441</v>
      </c>
      <c r="E364" s="214">
        <v>0.5</v>
      </c>
      <c r="F364" s="215">
        <v>15.19</v>
      </c>
      <c r="G364" s="215">
        <v>7.59</v>
      </c>
    </row>
    <row r="365" spans="1:7" ht="24" customHeight="1">
      <c r="A365" s="211" t="s">
        <v>1621</v>
      </c>
      <c r="B365" s="212" t="s">
        <v>1439</v>
      </c>
      <c r="C365" s="212" t="s">
        <v>1622</v>
      </c>
      <c r="D365" s="213" t="s">
        <v>1441</v>
      </c>
      <c r="E365" s="214">
        <v>0.5</v>
      </c>
      <c r="F365" s="215">
        <v>19.53</v>
      </c>
      <c r="G365" s="215">
        <v>9.76</v>
      </c>
    </row>
    <row r="366" spans="1:7" ht="24" customHeight="1">
      <c r="A366" s="216" t="s">
        <v>1681</v>
      </c>
      <c r="B366" s="217" t="s">
        <v>1439</v>
      </c>
      <c r="C366" s="217" t="s">
        <v>1682</v>
      </c>
      <c r="D366" s="218" t="s">
        <v>24</v>
      </c>
      <c r="E366" s="219">
        <v>1</v>
      </c>
      <c r="F366" s="220">
        <v>25.25</v>
      </c>
      <c r="G366" s="220">
        <v>25.25</v>
      </c>
    </row>
    <row r="367" spans="1:7" ht="18" customHeight="1">
      <c r="A367" s="203" t="s">
        <v>1431</v>
      </c>
      <c r="B367" s="204" t="s">
        <v>1432</v>
      </c>
      <c r="C367" s="204" t="s">
        <v>1433</v>
      </c>
      <c r="D367" s="205" t="s">
        <v>1434</v>
      </c>
      <c r="E367" s="203" t="s">
        <v>1435</v>
      </c>
      <c r="F367" s="203" t="s">
        <v>1436</v>
      </c>
      <c r="G367" s="203" t="s">
        <v>133</v>
      </c>
    </row>
    <row r="368" spans="1:7" ht="24" customHeight="1">
      <c r="A368" s="206" t="s">
        <v>1280</v>
      </c>
      <c r="B368" s="207" t="s">
        <v>1437</v>
      </c>
      <c r="C368" s="207" t="s">
        <v>1281</v>
      </c>
      <c r="D368" s="208" t="s">
        <v>26</v>
      </c>
      <c r="E368" s="209">
        <v>1</v>
      </c>
      <c r="F368" s="210">
        <v>89.24</v>
      </c>
      <c r="G368" s="210">
        <v>89.24</v>
      </c>
    </row>
    <row r="369" spans="1:7" ht="24" customHeight="1">
      <c r="A369" s="211" t="s">
        <v>1621</v>
      </c>
      <c r="B369" s="212" t="s">
        <v>1439</v>
      </c>
      <c r="C369" s="212" t="s">
        <v>1622</v>
      </c>
      <c r="D369" s="213" t="s">
        <v>1441</v>
      </c>
      <c r="E369" s="214">
        <v>0.5</v>
      </c>
      <c r="F369" s="215">
        <v>19.53</v>
      </c>
      <c r="G369" s="215">
        <v>9.76</v>
      </c>
    </row>
    <row r="370" spans="1:7" ht="24" customHeight="1">
      <c r="A370" s="211" t="s">
        <v>1623</v>
      </c>
      <c r="B370" s="212" t="s">
        <v>1439</v>
      </c>
      <c r="C370" s="212" t="s">
        <v>1624</v>
      </c>
      <c r="D370" s="213" t="s">
        <v>1441</v>
      </c>
      <c r="E370" s="214">
        <v>0.5</v>
      </c>
      <c r="F370" s="215">
        <v>15.19</v>
      </c>
      <c r="G370" s="215">
        <v>7.59</v>
      </c>
    </row>
    <row r="371" spans="1:7" ht="24" customHeight="1">
      <c r="A371" s="216" t="s">
        <v>1683</v>
      </c>
      <c r="B371" s="217" t="s">
        <v>1437</v>
      </c>
      <c r="C371" s="217" t="s">
        <v>1684</v>
      </c>
      <c r="D371" s="218" t="s">
        <v>26</v>
      </c>
      <c r="E371" s="219">
        <v>1.0375000000000001</v>
      </c>
      <c r="F371" s="220">
        <v>69.3</v>
      </c>
      <c r="G371" s="220">
        <v>71.89</v>
      </c>
    </row>
    <row r="372" spans="1:7" ht="18" customHeight="1">
      <c r="A372" s="203" t="s">
        <v>1431</v>
      </c>
      <c r="B372" s="204" t="s">
        <v>1432</v>
      </c>
      <c r="C372" s="204" t="s">
        <v>1433</v>
      </c>
      <c r="D372" s="205" t="s">
        <v>1434</v>
      </c>
      <c r="E372" s="203" t="s">
        <v>1435</v>
      </c>
      <c r="F372" s="203" t="s">
        <v>1436</v>
      </c>
      <c r="G372" s="203" t="s">
        <v>133</v>
      </c>
    </row>
    <row r="373" spans="1:7" ht="24" customHeight="1">
      <c r="A373" s="206" t="s">
        <v>1282</v>
      </c>
      <c r="B373" s="207" t="s">
        <v>1437</v>
      </c>
      <c r="C373" s="207" t="s">
        <v>1283</v>
      </c>
      <c r="D373" s="208" t="s">
        <v>26</v>
      </c>
      <c r="E373" s="209">
        <v>1</v>
      </c>
      <c r="F373" s="210">
        <v>30.31</v>
      </c>
      <c r="G373" s="210">
        <v>30.31</v>
      </c>
    </row>
    <row r="374" spans="1:7" ht="24" customHeight="1">
      <c r="A374" s="211" t="s">
        <v>1621</v>
      </c>
      <c r="B374" s="212" t="s">
        <v>1439</v>
      </c>
      <c r="C374" s="212" t="s">
        <v>1622</v>
      </c>
      <c r="D374" s="213" t="s">
        <v>1441</v>
      </c>
      <c r="E374" s="214">
        <v>0.5</v>
      </c>
      <c r="F374" s="215">
        <v>19.53</v>
      </c>
      <c r="G374" s="215">
        <v>9.76</v>
      </c>
    </row>
    <row r="375" spans="1:7" ht="24" customHeight="1">
      <c r="A375" s="211" t="s">
        <v>1623</v>
      </c>
      <c r="B375" s="212" t="s">
        <v>1439</v>
      </c>
      <c r="C375" s="212" t="s">
        <v>1624</v>
      </c>
      <c r="D375" s="213" t="s">
        <v>1441</v>
      </c>
      <c r="E375" s="214">
        <v>0.5</v>
      </c>
      <c r="F375" s="215">
        <v>15.19</v>
      </c>
      <c r="G375" s="215">
        <v>7.59</v>
      </c>
    </row>
    <row r="376" spans="1:7" ht="24" customHeight="1">
      <c r="A376" s="216" t="s">
        <v>1685</v>
      </c>
      <c r="B376" s="217" t="s">
        <v>1437</v>
      </c>
      <c r="C376" s="217" t="s">
        <v>1686</v>
      </c>
      <c r="D376" s="218" t="s">
        <v>26</v>
      </c>
      <c r="E376" s="219">
        <v>1.0375000000000001</v>
      </c>
      <c r="F376" s="220">
        <v>12.5</v>
      </c>
      <c r="G376" s="220">
        <v>12.96</v>
      </c>
    </row>
    <row r="377" spans="1:7" ht="18" customHeight="1">
      <c r="A377" s="203" t="s">
        <v>1431</v>
      </c>
      <c r="B377" s="204" t="s">
        <v>1432</v>
      </c>
      <c r="C377" s="204" t="s">
        <v>1433</v>
      </c>
      <c r="D377" s="205" t="s">
        <v>1434</v>
      </c>
      <c r="E377" s="203" t="s">
        <v>1435</v>
      </c>
      <c r="F377" s="203" t="s">
        <v>1436</v>
      </c>
      <c r="G377" s="203" t="s">
        <v>133</v>
      </c>
    </row>
    <row r="378" spans="1:7" ht="24" customHeight="1">
      <c r="A378" s="206" t="s">
        <v>1284</v>
      </c>
      <c r="B378" s="207" t="s">
        <v>1437</v>
      </c>
      <c r="C378" s="207" t="s">
        <v>1285</v>
      </c>
      <c r="D378" s="208" t="s">
        <v>26</v>
      </c>
      <c r="E378" s="209">
        <v>1</v>
      </c>
      <c r="F378" s="210">
        <v>53.18</v>
      </c>
      <c r="G378" s="210">
        <v>53.18</v>
      </c>
    </row>
    <row r="379" spans="1:7" ht="24" customHeight="1">
      <c r="A379" s="211" t="s">
        <v>1623</v>
      </c>
      <c r="B379" s="212" t="s">
        <v>1439</v>
      </c>
      <c r="C379" s="212" t="s">
        <v>1624</v>
      </c>
      <c r="D379" s="213" t="s">
        <v>1441</v>
      </c>
      <c r="E379" s="214">
        <v>0.31</v>
      </c>
      <c r="F379" s="215">
        <v>15.19</v>
      </c>
      <c r="G379" s="215">
        <v>4.7</v>
      </c>
    </row>
    <row r="380" spans="1:7" ht="24" customHeight="1">
      <c r="A380" s="211" t="s">
        <v>1621</v>
      </c>
      <c r="B380" s="212" t="s">
        <v>1439</v>
      </c>
      <c r="C380" s="212" t="s">
        <v>1622</v>
      </c>
      <c r="D380" s="213" t="s">
        <v>1441</v>
      </c>
      <c r="E380" s="214">
        <v>0.31</v>
      </c>
      <c r="F380" s="215">
        <v>19.53</v>
      </c>
      <c r="G380" s="215">
        <v>6.05</v>
      </c>
    </row>
    <row r="381" spans="1:7" ht="24" customHeight="1">
      <c r="A381" s="216" t="s">
        <v>1687</v>
      </c>
      <c r="B381" s="217" t="s">
        <v>1439</v>
      </c>
      <c r="C381" s="217" t="s">
        <v>1688</v>
      </c>
      <c r="D381" s="218" t="s">
        <v>26</v>
      </c>
      <c r="E381" s="219">
        <v>1.02</v>
      </c>
      <c r="F381" s="220">
        <v>41.6</v>
      </c>
      <c r="G381" s="220">
        <v>42.43</v>
      </c>
    </row>
    <row r="382" spans="1:7" ht="18" customHeight="1">
      <c r="A382" s="203" t="s">
        <v>1431</v>
      </c>
      <c r="B382" s="204" t="s">
        <v>1432</v>
      </c>
      <c r="C382" s="204" t="s">
        <v>1433</v>
      </c>
      <c r="D382" s="205" t="s">
        <v>1434</v>
      </c>
      <c r="E382" s="203" t="s">
        <v>1435</v>
      </c>
      <c r="F382" s="203" t="s">
        <v>1436</v>
      </c>
      <c r="G382" s="203" t="s">
        <v>133</v>
      </c>
    </row>
    <row r="383" spans="1:7" ht="48" customHeight="1">
      <c r="A383" s="206" t="s">
        <v>1286</v>
      </c>
      <c r="B383" s="207" t="s">
        <v>1437</v>
      </c>
      <c r="C383" s="207" t="s">
        <v>1287</v>
      </c>
      <c r="D383" s="208" t="s">
        <v>26</v>
      </c>
      <c r="E383" s="209">
        <v>1</v>
      </c>
      <c r="F383" s="210">
        <v>3.58</v>
      </c>
      <c r="G383" s="210">
        <v>3.58</v>
      </c>
    </row>
    <row r="384" spans="1:7" ht="24" customHeight="1">
      <c r="A384" s="211" t="s">
        <v>1596</v>
      </c>
      <c r="B384" s="212" t="s">
        <v>1439</v>
      </c>
      <c r="C384" s="212" t="s">
        <v>1597</v>
      </c>
      <c r="D384" s="213" t="s">
        <v>1441</v>
      </c>
      <c r="E384" s="214">
        <v>8.9999999999999993E-3</v>
      </c>
      <c r="F384" s="215">
        <v>14.52</v>
      </c>
      <c r="G384" s="215">
        <v>0.13</v>
      </c>
    </row>
    <row r="385" spans="1:7" ht="24" customHeight="1">
      <c r="A385" s="211" t="s">
        <v>1527</v>
      </c>
      <c r="B385" s="212" t="s">
        <v>1439</v>
      </c>
      <c r="C385" s="212" t="s">
        <v>1528</v>
      </c>
      <c r="D385" s="213" t="s">
        <v>1441</v>
      </c>
      <c r="E385" s="214">
        <v>6.7000000000000004E-2</v>
      </c>
      <c r="F385" s="215">
        <v>18.72</v>
      </c>
      <c r="G385" s="215">
        <v>1.25</v>
      </c>
    </row>
    <row r="386" spans="1:7" ht="24" customHeight="1">
      <c r="A386" s="216" t="s">
        <v>1689</v>
      </c>
      <c r="B386" s="217" t="s">
        <v>1439</v>
      </c>
      <c r="C386" s="217" t="s">
        <v>1690</v>
      </c>
      <c r="D386" s="218" t="s">
        <v>24</v>
      </c>
      <c r="E386" s="219">
        <v>1</v>
      </c>
      <c r="F386" s="220">
        <v>2.2000000000000002</v>
      </c>
      <c r="G386" s="220">
        <v>2.2000000000000002</v>
      </c>
    </row>
    <row r="387" spans="1:7" ht="18" customHeight="1">
      <c r="A387" s="203" t="s">
        <v>1431</v>
      </c>
      <c r="B387" s="204" t="s">
        <v>1432</v>
      </c>
      <c r="C387" s="204" t="s">
        <v>1433</v>
      </c>
      <c r="D387" s="205" t="s">
        <v>1434</v>
      </c>
      <c r="E387" s="203" t="s">
        <v>1435</v>
      </c>
      <c r="F387" s="203" t="s">
        <v>1436</v>
      </c>
      <c r="G387" s="203" t="s">
        <v>133</v>
      </c>
    </row>
    <row r="388" spans="1:7" ht="24" customHeight="1">
      <c r="A388" s="206" t="s">
        <v>1288</v>
      </c>
      <c r="B388" s="207" t="s">
        <v>1437</v>
      </c>
      <c r="C388" s="207" t="s">
        <v>1289</v>
      </c>
      <c r="D388" s="208" t="s">
        <v>24</v>
      </c>
      <c r="E388" s="209">
        <v>1</v>
      </c>
      <c r="F388" s="210">
        <v>11.49</v>
      </c>
      <c r="G388" s="210">
        <v>11.49</v>
      </c>
    </row>
    <row r="389" spans="1:7" ht="24" customHeight="1">
      <c r="A389" s="211" t="s">
        <v>1623</v>
      </c>
      <c r="B389" s="212" t="s">
        <v>1439</v>
      </c>
      <c r="C389" s="212" t="s">
        <v>1624</v>
      </c>
      <c r="D389" s="213" t="s">
        <v>1441</v>
      </c>
      <c r="E389" s="214">
        <v>0.20619999999999999</v>
      </c>
      <c r="F389" s="215">
        <v>15.19</v>
      </c>
      <c r="G389" s="215">
        <v>3.13</v>
      </c>
    </row>
    <row r="390" spans="1:7" ht="24" customHeight="1">
      <c r="A390" s="211" t="s">
        <v>1621</v>
      </c>
      <c r="B390" s="212" t="s">
        <v>1439</v>
      </c>
      <c r="C390" s="212" t="s">
        <v>1622</v>
      </c>
      <c r="D390" s="213" t="s">
        <v>1441</v>
      </c>
      <c r="E390" s="214">
        <v>0.20619999999999999</v>
      </c>
      <c r="F390" s="215">
        <v>19.53</v>
      </c>
      <c r="G390" s="215">
        <v>4.0199999999999996</v>
      </c>
    </row>
    <row r="391" spans="1:7" ht="24" customHeight="1">
      <c r="A391" s="216" t="s">
        <v>1691</v>
      </c>
      <c r="B391" s="217" t="s">
        <v>1439</v>
      </c>
      <c r="C391" s="217" t="s">
        <v>1692</v>
      </c>
      <c r="D391" s="218" t="s">
        <v>24</v>
      </c>
      <c r="E391" s="219">
        <v>1</v>
      </c>
      <c r="F391" s="220">
        <v>2.11</v>
      </c>
      <c r="G391" s="220">
        <v>2.11</v>
      </c>
    </row>
    <row r="392" spans="1:7" ht="24" customHeight="1">
      <c r="A392" s="216" t="s">
        <v>1693</v>
      </c>
      <c r="B392" s="217" t="s">
        <v>1439</v>
      </c>
      <c r="C392" s="217" t="s">
        <v>1694</v>
      </c>
      <c r="D392" s="218" t="s">
        <v>24</v>
      </c>
      <c r="E392" s="219">
        <v>1</v>
      </c>
      <c r="F392" s="220">
        <v>2.23</v>
      </c>
      <c r="G392" s="220">
        <v>2.23</v>
      </c>
    </row>
    <row r="393" spans="1:7" ht="18" customHeight="1">
      <c r="A393" s="203" t="s">
        <v>1431</v>
      </c>
      <c r="B393" s="204" t="s">
        <v>1432</v>
      </c>
      <c r="C393" s="204" t="s">
        <v>1433</v>
      </c>
      <c r="D393" s="205" t="s">
        <v>1434</v>
      </c>
      <c r="E393" s="203" t="s">
        <v>1435</v>
      </c>
      <c r="F393" s="203" t="s">
        <v>1436</v>
      </c>
      <c r="G393" s="203" t="s">
        <v>133</v>
      </c>
    </row>
    <row r="394" spans="1:7" ht="24" customHeight="1">
      <c r="A394" s="206" t="s">
        <v>759</v>
      </c>
      <c r="B394" s="207" t="s">
        <v>1437</v>
      </c>
      <c r="C394" s="207" t="s">
        <v>760</v>
      </c>
      <c r="D394" s="208" t="s">
        <v>27</v>
      </c>
      <c r="E394" s="209">
        <v>1</v>
      </c>
      <c r="F394" s="210">
        <v>16.28</v>
      </c>
      <c r="G394" s="210">
        <v>16.28</v>
      </c>
    </row>
    <row r="395" spans="1:7" ht="24" customHeight="1">
      <c r="A395" s="211" t="s">
        <v>1695</v>
      </c>
      <c r="B395" s="212" t="s">
        <v>1439</v>
      </c>
      <c r="C395" s="212" t="s">
        <v>1696</v>
      </c>
      <c r="D395" s="213" t="s">
        <v>1441</v>
      </c>
      <c r="E395" s="214">
        <v>5.6300000000000003E-2</v>
      </c>
      <c r="F395" s="215">
        <v>19.940000000000001</v>
      </c>
      <c r="G395" s="215">
        <v>1.1200000000000001</v>
      </c>
    </row>
    <row r="396" spans="1:7" ht="24" customHeight="1">
      <c r="A396" s="211" t="s">
        <v>1442</v>
      </c>
      <c r="B396" s="212" t="s">
        <v>1439</v>
      </c>
      <c r="C396" s="212" t="s">
        <v>1443</v>
      </c>
      <c r="D396" s="213" t="s">
        <v>1441</v>
      </c>
      <c r="E396" s="214">
        <v>5.5800000000000002E-2</v>
      </c>
      <c r="F396" s="215">
        <v>15.16</v>
      </c>
      <c r="G396" s="215">
        <v>0.84</v>
      </c>
    </row>
    <row r="397" spans="1:7" ht="24" customHeight="1">
      <c r="A397" s="216" t="s">
        <v>1697</v>
      </c>
      <c r="B397" s="217" t="s">
        <v>1439</v>
      </c>
      <c r="C397" s="217" t="s">
        <v>1698</v>
      </c>
      <c r="D397" s="218" t="s">
        <v>24</v>
      </c>
      <c r="E397" s="219">
        <v>0.1</v>
      </c>
      <c r="F397" s="220">
        <v>1.1200000000000001</v>
      </c>
      <c r="G397" s="220">
        <v>0.11</v>
      </c>
    </row>
    <row r="398" spans="1:7" ht="36" customHeight="1">
      <c r="A398" s="216" t="s">
        <v>1699</v>
      </c>
      <c r="B398" s="217" t="s">
        <v>1439</v>
      </c>
      <c r="C398" s="217" t="s">
        <v>1700</v>
      </c>
      <c r="D398" s="218" t="s">
        <v>27</v>
      </c>
      <c r="E398" s="219">
        <v>1.05</v>
      </c>
      <c r="F398" s="220">
        <v>3.64</v>
      </c>
      <c r="G398" s="220">
        <v>3.82</v>
      </c>
    </row>
    <row r="399" spans="1:7" ht="24" customHeight="1">
      <c r="A399" s="216" t="s">
        <v>1701</v>
      </c>
      <c r="B399" s="217" t="s">
        <v>1439</v>
      </c>
      <c r="C399" s="217" t="s">
        <v>1702</v>
      </c>
      <c r="D399" s="218" t="s">
        <v>777</v>
      </c>
      <c r="E399" s="219">
        <v>0.62419999999999998</v>
      </c>
      <c r="F399" s="220">
        <v>16.66</v>
      </c>
      <c r="G399" s="220">
        <v>10.39</v>
      </c>
    </row>
    <row r="400" spans="1:7" ht="18" customHeight="1">
      <c r="A400" s="203" t="s">
        <v>1431</v>
      </c>
      <c r="B400" s="204" t="s">
        <v>1432</v>
      </c>
      <c r="C400" s="204" t="s">
        <v>1433</v>
      </c>
      <c r="D400" s="205" t="s">
        <v>1434</v>
      </c>
      <c r="E400" s="203" t="s">
        <v>1435</v>
      </c>
      <c r="F400" s="203" t="s">
        <v>1436</v>
      </c>
      <c r="G400" s="203" t="s">
        <v>133</v>
      </c>
    </row>
    <row r="401" spans="1:7" ht="36" customHeight="1">
      <c r="A401" s="206" t="s">
        <v>772</v>
      </c>
      <c r="B401" s="207" t="s">
        <v>1437</v>
      </c>
      <c r="C401" s="207" t="s">
        <v>773</v>
      </c>
      <c r="D401" s="208" t="s">
        <v>774</v>
      </c>
      <c r="E401" s="209">
        <v>1</v>
      </c>
      <c r="F401" s="210">
        <v>715.56</v>
      </c>
      <c r="G401" s="210">
        <v>715.56</v>
      </c>
    </row>
    <row r="402" spans="1:7" ht="24" customHeight="1">
      <c r="A402" s="211" t="s">
        <v>1454</v>
      </c>
      <c r="B402" s="212" t="s">
        <v>1439</v>
      </c>
      <c r="C402" s="212" t="s">
        <v>1455</v>
      </c>
      <c r="D402" s="213" t="s">
        <v>1441</v>
      </c>
      <c r="E402" s="214">
        <v>0.36299999999999999</v>
      </c>
      <c r="F402" s="215">
        <v>18.86</v>
      </c>
      <c r="G402" s="215">
        <v>6.84</v>
      </c>
    </row>
    <row r="403" spans="1:7" ht="24" customHeight="1">
      <c r="A403" s="211" t="s">
        <v>1442</v>
      </c>
      <c r="B403" s="212" t="s">
        <v>1439</v>
      </c>
      <c r="C403" s="212" t="s">
        <v>1443</v>
      </c>
      <c r="D403" s="213" t="s">
        <v>1441</v>
      </c>
      <c r="E403" s="214">
        <v>0.54400000000000004</v>
      </c>
      <c r="F403" s="215">
        <v>15.16</v>
      </c>
      <c r="G403" s="215">
        <v>8.24</v>
      </c>
    </row>
    <row r="404" spans="1:7" ht="36" customHeight="1">
      <c r="A404" s="211" t="s">
        <v>1703</v>
      </c>
      <c r="B404" s="212" t="s">
        <v>1439</v>
      </c>
      <c r="C404" s="212" t="s">
        <v>1704</v>
      </c>
      <c r="D404" s="213" t="s">
        <v>1499</v>
      </c>
      <c r="E404" s="214">
        <v>8.7999999999999995E-2</v>
      </c>
      <c r="F404" s="215">
        <v>1.3</v>
      </c>
      <c r="G404" s="215">
        <v>0.11</v>
      </c>
    </row>
    <row r="405" spans="1:7" ht="36" customHeight="1">
      <c r="A405" s="211" t="s">
        <v>1705</v>
      </c>
      <c r="B405" s="212" t="s">
        <v>1439</v>
      </c>
      <c r="C405" s="212" t="s">
        <v>1706</v>
      </c>
      <c r="D405" s="213" t="s">
        <v>1502</v>
      </c>
      <c r="E405" s="214">
        <v>9.2999999999999999E-2</v>
      </c>
      <c r="F405" s="215">
        <v>0.49</v>
      </c>
      <c r="G405" s="215">
        <v>0.04</v>
      </c>
    </row>
    <row r="406" spans="1:7" ht="36" customHeight="1">
      <c r="A406" s="216" t="s">
        <v>1707</v>
      </c>
      <c r="B406" s="217" t="s">
        <v>1439</v>
      </c>
      <c r="C406" s="217" t="s">
        <v>1708</v>
      </c>
      <c r="D406" s="218" t="s">
        <v>191</v>
      </c>
      <c r="E406" s="219">
        <v>1.1499999999999999</v>
      </c>
      <c r="F406" s="220">
        <v>558.1</v>
      </c>
      <c r="G406" s="220">
        <v>641.80999999999995</v>
      </c>
    </row>
    <row r="407" spans="1:7" ht="24" customHeight="1">
      <c r="A407" s="216" t="s">
        <v>1709</v>
      </c>
      <c r="B407" s="217" t="s">
        <v>1439</v>
      </c>
      <c r="C407" s="217" t="s">
        <v>1710</v>
      </c>
      <c r="D407" s="218" t="s">
        <v>191</v>
      </c>
      <c r="E407" s="219">
        <v>1.1499999999999999</v>
      </c>
      <c r="F407" s="220">
        <v>50.89</v>
      </c>
      <c r="G407" s="220">
        <v>58.52</v>
      </c>
    </row>
    <row r="408" spans="1:7" ht="18" customHeight="1">
      <c r="A408" s="203" t="s">
        <v>1431</v>
      </c>
      <c r="B408" s="204" t="s">
        <v>1432</v>
      </c>
      <c r="C408" s="204" t="s">
        <v>1433</v>
      </c>
      <c r="D408" s="205" t="s">
        <v>1434</v>
      </c>
      <c r="E408" s="203" t="s">
        <v>1435</v>
      </c>
      <c r="F408" s="203" t="s">
        <v>1436</v>
      </c>
      <c r="G408" s="203" t="s">
        <v>133</v>
      </c>
    </row>
    <row r="409" spans="1:7" ht="36" customHeight="1">
      <c r="A409" s="206" t="s">
        <v>788</v>
      </c>
      <c r="B409" s="207" t="s">
        <v>1437</v>
      </c>
      <c r="C409" s="207" t="s">
        <v>789</v>
      </c>
      <c r="D409" s="208" t="s">
        <v>26</v>
      </c>
      <c r="E409" s="209">
        <v>1</v>
      </c>
      <c r="F409" s="210">
        <v>208.44</v>
      </c>
      <c r="G409" s="210">
        <v>208.44</v>
      </c>
    </row>
    <row r="410" spans="1:7" ht="24" customHeight="1">
      <c r="A410" s="211" t="s">
        <v>1442</v>
      </c>
      <c r="B410" s="212" t="s">
        <v>1439</v>
      </c>
      <c r="C410" s="212" t="s">
        <v>1443</v>
      </c>
      <c r="D410" s="213" t="s">
        <v>1441</v>
      </c>
      <c r="E410" s="214">
        <v>0.27894999999999998</v>
      </c>
      <c r="F410" s="215">
        <v>15.16</v>
      </c>
      <c r="G410" s="215">
        <v>4.22</v>
      </c>
    </row>
    <row r="411" spans="1:7" ht="60" customHeight="1">
      <c r="A411" s="211" t="s">
        <v>1711</v>
      </c>
      <c r="B411" s="212" t="s">
        <v>1439</v>
      </c>
      <c r="C411" s="212" t="s">
        <v>1712</v>
      </c>
      <c r="D411" s="213" t="s">
        <v>1499</v>
      </c>
      <c r="E411" s="214">
        <v>2.69E-2</v>
      </c>
      <c r="F411" s="215">
        <v>632.12</v>
      </c>
      <c r="G411" s="215">
        <v>17</v>
      </c>
    </row>
    <row r="412" spans="1:7" ht="60" customHeight="1">
      <c r="A412" s="211" t="s">
        <v>1713</v>
      </c>
      <c r="B412" s="212" t="s">
        <v>1439</v>
      </c>
      <c r="C412" s="212" t="s">
        <v>1714</v>
      </c>
      <c r="D412" s="213" t="s">
        <v>1502</v>
      </c>
      <c r="E412" s="214">
        <v>6.6000000000000003E-2</v>
      </c>
      <c r="F412" s="215">
        <v>252.7</v>
      </c>
      <c r="G412" s="215">
        <v>16.670000000000002</v>
      </c>
    </row>
    <row r="413" spans="1:7" ht="24" customHeight="1">
      <c r="A413" s="211" t="s">
        <v>1715</v>
      </c>
      <c r="B413" s="212" t="s">
        <v>1439</v>
      </c>
      <c r="C413" s="212" t="s">
        <v>1716</v>
      </c>
      <c r="D413" s="213" t="s">
        <v>1441</v>
      </c>
      <c r="E413" s="214">
        <v>9.2899999999999996E-2</v>
      </c>
      <c r="F413" s="215">
        <v>20.72</v>
      </c>
      <c r="G413" s="215">
        <v>1.92</v>
      </c>
    </row>
    <row r="414" spans="1:7" ht="24" customHeight="1">
      <c r="A414" s="211" t="s">
        <v>1717</v>
      </c>
      <c r="B414" s="212" t="s">
        <v>1439</v>
      </c>
      <c r="C414" s="212" t="s">
        <v>1718</v>
      </c>
      <c r="D414" s="213" t="s">
        <v>1441</v>
      </c>
      <c r="E414" s="214">
        <v>1.7399999999999999E-2</v>
      </c>
      <c r="F414" s="215">
        <v>91.99</v>
      </c>
      <c r="G414" s="215">
        <v>1.6</v>
      </c>
    </row>
    <row r="415" spans="1:7" ht="24" customHeight="1">
      <c r="A415" s="211" t="s">
        <v>1719</v>
      </c>
      <c r="B415" s="212" t="s">
        <v>1439</v>
      </c>
      <c r="C415" s="212" t="s">
        <v>1720</v>
      </c>
      <c r="D415" s="213" t="s">
        <v>777</v>
      </c>
      <c r="E415" s="214">
        <v>2.8033999999999999</v>
      </c>
      <c r="F415" s="215">
        <v>12.38</v>
      </c>
      <c r="G415" s="215">
        <v>34.700000000000003</v>
      </c>
    </row>
    <row r="416" spans="1:7" ht="24" customHeight="1">
      <c r="A416" s="211" t="s">
        <v>784</v>
      </c>
      <c r="B416" s="212" t="s">
        <v>1439</v>
      </c>
      <c r="C416" s="212" t="s">
        <v>785</v>
      </c>
      <c r="D416" s="213" t="s">
        <v>777</v>
      </c>
      <c r="E416" s="214">
        <v>0.35499999999999998</v>
      </c>
      <c r="F416" s="215">
        <v>16.64</v>
      </c>
      <c r="G416" s="215">
        <v>5.9</v>
      </c>
    </row>
    <row r="417" spans="1:7" ht="36" customHeight="1">
      <c r="A417" s="211" t="s">
        <v>1721</v>
      </c>
      <c r="B417" s="212" t="s">
        <v>1439</v>
      </c>
      <c r="C417" s="212" t="s">
        <v>1722</v>
      </c>
      <c r="D417" s="213" t="s">
        <v>192</v>
      </c>
      <c r="E417" s="214">
        <v>5.2999999999999999E-2</v>
      </c>
      <c r="F417" s="215">
        <v>2.5499999999999998</v>
      </c>
      <c r="G417" s="215">
        <v>0.13</v>
      </c>
    </row>
    <row r="418" spans="1:7" ht="48" customHeight="1">
      <c r="A418" s="211" t="s">
        <v>1723</v>
      </c>
      <c r="B418" s="212" t="s">
        <v>1439</v>
      </c>
      <c r="C418" s="212" t="s">
        <v>1724</v>
      </c>
      <c r="D418" s="213" t="s">
        <v>191</v>
      </c>
      <c r="E418" s="214">
        <v>0.18709999999999999</v>
      </c>
      <c r="F418" s="215">
        <v>6.87</v>
      </c>
      <c r="G418" s="215">
        <v>1.28</v>
      </c>
    </row>
    <row r="419" spans="1:7" ht="24" customHeight="1">
      <c r="A419" s="211" t="s">
        <v>1725</v>
      </c>
      <c r="B419" s="212" t="s">
        <v>1439</v>
      </c>
      <c r="C419" s="212" t="s">
        <v>1726</v>
      </c>
      <c r="D419" s="213" t="s">
        <v>191</v>
      </c>
      <c r="E419" s="214">
        <v>0.19539999999999999</v>
      </c>
      <c r="F419" s="215">
        <v>25.66</v>
      </c>
      <c r="G419" s="215">
        <v>5.01</v>
      </c>
    </row>
    <row r="420" spans="1:7" ht="36" customHeight="1">
      <c r="A420" s="216" t="s">
        <v>1727</v>
      </c>
      <c r="B420" s="217" t="s">
        <v>1439</v>
      </c>
      <c r="C420" s="217" t="s">
        <v>1728</v>
      </c>
      <c r="D420" s="218" t="s">
        <v>191</v>
      </c>
      <c r="E420" s="219">
        <v>0.19539999999999999</v>
      </c>
      <c r="F420" s="220">
        <v>614.17999999999995</v>
      </c>
      <c r="G420" s="220">
        <v>120.01</v>
      </c>
    </row>
    <row r="421" spans="1:7" ht="18" customHeight="1">
      <c r="A421" s="203" t="s">
        <v>1431</v>
      </c>
      <c r="B421" s="204" t="s">
        <v>1432</v>
      </c>
      <c r="C421" s="204" t="s">
        <v>1433</v>
      </c>
      <c r="D421" s="205" t="s">
        <v>1434</v>
      </c>
      <c r="E421" s="203" t="s">
        <v>1435</v>
      </c>
      <c r="F421" s="203" t="s">
        <v>1436</v>
      </c>
      <c r="G421" s="203" t="s">
        <v>133</v>
      </c>
    </row>
    <row r="422" spans="1:7" ht="36" customHeight="1">
      <c r="A422" s="206" t="s">
        <v>796</v>
      </c>
      <c r="B422" s="207" t="s">
        <v>1437</v>
      </c>
      <c r="C422" s="207" t="s">
        <v>797</v>
      </c>
      <c r="D422" s="208" t="s">
        <v>191</v>
      </c>
      <c r="E422" s="209">
        <v>1</v>
      </c>
      <c r="F422" s="210">
        <v>678.21</v>
      </c>
      <c r="G422" s="210">
        <v>678.21</v>
      </c>
    </row>
    <row r="423" spans="1:7" ht="24" customHeight="1">
      <c r="A423" s="211" t="s">
        <v>1454</v>
      </c>
      <c r="B423" s="212" t="s">
        <v>1439</v>
      </c>
      <c r="C423" s="212" t="s">
        <v>1455</v>
      </c>
      <c r="D423" s="213" t="s">
        <v>1441</v>
      </c>
      <c r="E423" s="214">
        <v>0.504</v>
      </c>
      <c r="F423" s="215">
        <v>18.86</v>
      </c>
      <c r="G423" s="215">
        <v>9.5</v>
      </c>
    </row>
    <row r="424" spans="1:7" ht="24" customHeight="1">
      <c r="A424" s="211" t="s">
        <v>1442</v>
      </c>
      <c r="B424" s="212" t="s">
        <v>1439</v>
      </c>
      <c r="C424" s="212" t="s">
        <v>1443</v>
      </c>
      <c r="D424" s="213" t="s">
        <v>1441</v>
      </c>
      <c r="E424" s="214">
        <v>0.504</v>
      </c>
      <c r="F424" s="215">
        <v>15.16</v>
      </c>
      <c r="G424" s="215">
        <v>7.64</v>
      </c>
    </row>
    <row r="425" spans="1:7" ht="36" customHeight="1">
      <c r="A425" s="211" t="s">
        <v>1703</v>
      </c>
      <c r="B425" s="212" t="s">
        <v>1439</v>
      </c>
      <c r="C425" s="212" t="s">
        <v>1704</v>
      </c>
      <c r="D425" s="213" t="s">
        <v>1499</v>
      </c>
      <c r="E425" s="214">
        <v>6.6000000000000003E-2</v>
      </c>
      <c r="F425" s="215">
        <v>1.3</v>
      </c>
      <c r="G425" s="215">
        <v>0.08</v>
      </c>
    </row>
    <row r="426" spans="1:7" ht="36" customHeight="1">
      <c r="A426" s="211" t="s">
        <v>1705</v>
      </c>
      <c r="B426" s="212" t="s">
        <v>1439</v>
      </c>
      <c r="C426" s="212" t="s">
        <v>1706</v>
      </c>
      <c r="D426" s="213" t="s">
        <v>1502</v>
      </c>
      <c r="E426" s="214">
        <v>6.6000000000000003E-2</v>
      </c>
      <c r="F426" s="215">
        <v>0.49</v>
      </c>
      <c r="G426" s="215">
        <v>0.03</v>
      </c>
    </row>
    <row r="427" spans="1:7" ht="36" customHeight="1">
      <c r="A427" s="216" t="s">
        <v>1729</v>
      </c>
      <c r="B427" s="217" t="s">
        <v>1439</v>
      </c>
      <c r="C427" s="217" t="s">
        <v>1730</v>
      </c>
      <c r="D427" s="218" t="s">
        <v>191</v>
      </c>
      <c r="E427" s="219">
        <v>1.163</v>
      </c>
      <c r="F427" s="220">
        <v>568.33000000000004</v>
      </c>
      <c r="G427" s="220">
        <v>660.96</v>
      </c>
    </row>
    <row r="428" spans="1:7" ht="18" customHeight="1">
      <c r="A428" s="203" t="s">
        <v>1431</v>
      </c>
      <c r="B428" s="204" t="s">
        <v>1432</v>
      </c>
      <c r="C428" s="204" t="s">
        <v>1433</v>
      </c>
      <c r="D428" s="205" t="s">
        <v>1434</v>
      </c>
      <c r="E428" s="203" t="s">
        <v>1435</v>
      </c>
      <c r="F428" s="203" t="s">
        <v>1436</v>
      </c>
      <c r="G428" s="203" t="s">
        <v>133</v>
      </c>
    </row>
    <row r="429" spans="1:7" ht="36" customHeight="1">
      <c r="A429" s="206" t="s">
        <v>800</v>
      </c>
      <c r="B429" s="207" t="s">
        <v>1437</v>
      </c>
      <c r="C429" s="207" t="s">
        <v>801</v>
      </c>
      <c r="D429" s="208" t="s">
        <v>26</v>
      </c>
      <c r="E429" s="209">
        <v>1</v>
      </c>
      <c r="F429" s="210">
        <v>14.36</v>
      </c>
      <c r="G429" s="210">
        <v>14.36</v>
      </c>
    </row>
    <row r="430" spans="1:7" ht="24" customHeight="1">
      <c r="A430" s="211" t="s">
        <v>1442</v>
      </c>
      <c r="B430" s="212" t="s">
        <v>1439</v>
      </c>
      <c r="C430" s="212" t="s">
        <v>1443</v>
      </c>
      <c r="D430" s="213" t="s">
        <v>1441</v>
      </c>
      <c r="E430" s="214">
        <v>0.1</v>
      </c>
      <c r="F430" s="215">
        <v>15.16</v>
      </c>
      <c r="G430" s="215">
        <v>1.51</v>
      </c>
    </row>
    <row r="431" spans="1:7" ht="24" customHeight="1">
      <c r="A431" s="211" t="s">
        <v>1454</v>
      </c>
      <c r="B431" s="212" t="s">
        <v>1439</v>
      </c>
      <c r="C431" s="212" t="s">
        <v>1455</v>
      </c>
      <c r="D431" s="213" t="s">
        <v>1441</v>
      </c>
      <c r="E431" s="214">
        <v>0.1</v>
      </c>
      <c r="F431" s="215">
        <v>18.86</v>
      </c>
      <c r="G431" s="215">
        <v>1.88</v>
      </c>
    </row>
    <row r="432" spans="1:7" ht="36" customHeight="1">
      <c r="A432" s="216" t="s">
        <v>1731</v>
      </c>
      <c r="B432" s="217" t="s">
        <v>1439</v>
      </c>
      <c r="C432" s="217" t="s">
        <v>801</v>
      </c>
      <c r="D432" s="218" t="s">
        <v>26</v>
      </c>
      <c r="E432" s="219">
        <v>1.05</v>
      </c>
      <c r="F432" s="220">
        <v>10.45</v>
      </c>
      <c r="G432" s="220">
        <v>10.97</v>
      </c>
    </row>
    <row r="433" spans="1:7" ht="18" customHeight="1">
      <c r="A433" s="203" t="s">
        <v>1431</v>
      </c>
      <c r="B433" s="204" t="s">
        <v>1432</v>
      </c>
      <c r="C433" s="204" t="s">
        <v>1433</v>
      </c>
      <c r="D433" s="205" t="s">
        <v>1434</v>
      </c>
      <c r="E433" s="203" t="s">
        <v>1435</v>
      </c>
      <c r="F433" s="203" t="s">
        <v>1436</v>
      </c>
      <c r="G433" s="203" t="s">
        <v>133</v>
      </c>
    </row>
    <row r="434" spans="1:7" ht="24" customHeight="1">
      <c r="A434" s="206" t="s">
        <v>802</v>
      </c>
      <c r="B434" s="207" t="s">
        <v>1437</v>
      </c>
      <c r="C434" s="207" t="s">
        <v>803</v>
      </c>
      <c r="D434" s="208" t="s">
        <v>24</v>
      </c>
      <c r="E434" s="209">
        <v>1</v>
      </c>
      <c r="F434" s="210">
        <v>0.73</v>
      </c>
      <c r="G434" s="210">
        <v>0.73</v>
      </c>
    </row>
    <row r="435" spans="1:7" ht="24" customHeight="1">
      <c r="A435" s="211" t="s">
        <v>1732</v>
      </c>
      <c r="B435" s="212" t="s">
        <v>1439</v>
      </c>
      <c r="C435" s="212" t="s">
        <v>1733</v>
      </c>
      <c r="D435" s="213" t="s">
        <v>1441</v>
      </c>
      <c r="E435" s="214">
        <v>0.02</v>
      </c>
      <c r="F435" s="215">
        <v>18.75</v>
      </c>
      <c r="G435" s="215">
        <v>0.37</v>
      </c>
    </row>
    <row r="436" spans="1:7" ht="24" customHeight="1">
      <c r="A436" s="216" t="s">
        <v>1734</v>
      </c>
      <c r="B436" s="217" t="s">
        <v>1439</v>
      </c>
      <c r="C436" s="217" t="s">
        <v>1735</v>
      </c>
      <c r="D436" s="218" t="s">
        <v>24</v>
      </c>
      <c r="E436" s="219">
        <v>1</v>
      </c>
      <c r="F436" s="220">
        <v>0.36</v>
      </c>
      <c r="G436" s="220">
        <v>0.36</v>
      </c>
    </row>
    <row r="437" spans="1:7" ht="18" customHeight="1">
      <c r="A437" s="203" t="s">
        <v>1431</v>
      </c>
      <c r="B437" s="204" t="s">
        <v>1432</v>
      </c>
      <c r="C437" s="204" t="s">
        <v>1433</v>
      </c>
      <c r="D437" s="205" t="s">
        <v>1434</v>
      </c>
      <c r="E437" s="203" t="s">
        <v>1435</v>
      </c>
      <c r="F437" s="203" t="s">
        <v>1436</v>
      </c>
      <c r="G437" s="203" t="s">
        <v>133</v>
      </c>
    </row>
    <row r="438" spans="1:7" ht="48" customHeight="1">
      <c r="A438" s="206" t="s">
        <v>814</v>
      </c>
      <c r="B438" s="207" t="s">
        <v>1437</v>
      </c>
      <c r="C438" s="207" t="s">
        <v>815</v>
      </c>
      <c r="D438" s="208" t="s">
        <v>191</v>
      </c>
      <c r="E438" s="209">
        <v>1</v>
      </c>
      <c r="F438" s="210">
        <v>697.37</v>
      </c>
      <c r="G438" s="210">
        <v>697.37</v>
      </c>
    </row>
    <row r="439" spans="1:7" ht="24" customHeight="1">
      <c r="A439" s="211" t="s">
        <v>1438</v>
      </c>
      <c r="B439" s="212" t="s">
        <v>1439</v>
      </c>
      <c r="C439" s="212" t="s">
        <v>1440</v>
      </c>
      <c r="D439" s="213" t="s">
        <v>1441</v>
      </c>
      <c r="E439" s="214">
        <v>0.19900000000000001</v>
      </c>
      <c r="F439" s="215">
        <v>18.63</v>
      </c>
      <c r="G439" s="215">
        <v>3.7</v>
      </c>
    </row>
    <row r="440" spans="1:7" ht="24" customHeight="1">
      <c r="A440" s="211" t="s">
        <v>1454</v>
      </c>
      <c r="B440" s="212" t="s">
        <v>1439</v>
      </c>
      <c r="C440" s="212" t="s">
        <v>1455</v>
      </c>
      <c r="D440" s="213" t="s">
        <v>1441</v>
      </c>
      <c r="E440" s="214">
        <v>0.19900000000000001</v>
      </c>
      <c r="F440" s="215">
        <v>18.86</v>
      </c>
      <c r="G440" s="215">
        <v>3.75</v>
      </c>
    </row>
    <row r="441" spans="1:7" ht="24" customHeight="1">
      <c r="A441" s="211" t="s">
        <v>1442</v>
      </c>
      <c r="B441" s="212" t="s">
        <v>1439</v>
      </c>
      <c r="C441" s="212" t="s">
        <v>1443</v>
      </c>
      <c r="D441" s="213" t="s">
        <v>1441</v>
      </c>
      <c r="E441" s="214">
        <v>1.1919999999999999</v>
      </c>
      <c r="F441" s="215">
        <v>15.16</v>
      </c>
      <c r="G441" s="215">
        <v>18.07</v>
      </c>
    </row>
    <row r="442" spans="1:7" ht="36" customHeight="1">
      <c r="A442" s="211" t="s">
        <v>1703</v>
      </c>
      <c r="B442" s="212" t="s">
        <v>1439</v>
      </c>
      <c r="C442" s="212" t="s">
        <v>1704</v>
      </c>
      <c r="D442" s="213" t="s">
        <v>1499</v>
      </c>
      <c r="E442" s="214">
        <v>6.8000000000000005E-2</v>
      </c>
      <c r="F442" s="215">
        <v>1.3</v>
      </c>
      <c r="G442" s="215">
        <v>0.08</v>
      </c>
    </row>
    <row r="443" spans="1:7" ht="36" customHeight="1">
      <c r="A443" s="211" t="s">
        <v>1705</v>
      </c>
      <c r="B443" s="212" t="s">
        <v>1439</v>
      </c>
      <c r="C443" s="212" t="s">
        <v>1706</v>
      </c>
      <c r="D443" s="213" t="s">
        <v>1502</v>
      </c>
      <c r="E443" s="214">
        <v>0.13100000000000001</v>
      </c>
      <c r="F443" s="215">
        <v>0.49</v>
      </c>
      <c r="G443" s="215">
        <v>0.06</v>
      </c>
    </row>
    <row r="444" spans="1:7" ht="36" customHeight="1">
      <c r="A444" s="216" t="s">
        <v>1707</v>
      </c>
      <c r="B444" s="217" t="s">
        <v>1439</v>
      </c>
      <c r="C444" s="217" t="s">
        <v>1708</v>
      </c>
      <c r="D444" s="218" t="s">
        <v>191</v>
      </c>
      <c r="E444" s="219">
        <v>1.103</v>
      </c>
      <c r="F444" s="220">
        <v>558.1</v>
      </c>
      <c r="G444" s="220">
        <v>615.58000000000004</v>
      </c>
    </row>
    <row r="445" spans="1:7" ht="24" customHeight="1">
      <c r="A445" s="216" t="s">
        <v>1709</v>
      </c>
      <c r="B445" s="217" t="s">
        <v>1439</v>
      </c>
      <c r="C445" s="217" t="s">
        <v>1710</v>
      </c>
      <c r="D445" s="218" t="s">
        <v>191</v>
      </c>
      <c r="E445" s="219">
        <v>1.103</v>
      </c>
      <c r="F445" s="220">
        <v>50.89</v>
      </c>
      <c r="G445" s="220">
        <v>56.13</v>
      </c>
    </row>
    <row r="446" spans="1:7" ht="18" customHeight="1">
      <c r="A446" s="203" t="s">
        <v>1431</v>
      </c>
      <c r="B446" s="204" t="s">
        <v>1432</v>
      </c>
      <c r="C446" s="204" t="s">
        <v>1433</v>
      </c>
      <c r="D446" s="205" t="s">
        <v>1434</v>
      </c>
      <c r="E446" s="203" t="s">
        <v>1435</v>
      </c>
      <c r="F446" s="203" t="s">
        <v>1436</v>
      </c>
      <c r="G446" s="203" t="s">
        <v>133</v>
      </c>
    </row>
    <row r="447" spans="1:7" ht="48" customHeight="1">
      <c r="A447" s="206" t="s">
        <v>837</v>
      </c>
      <c r="B447" s="207" t="s">
        <v>1437</v>
      </c>
      <c r="C447" s="207" t="s">
        <v>838</v>
      </c>
      <c r="D447" s="208" t="s">
        <v>191</v>
      </c>
      <c r="E447" s="209">
        <v>1</v>
      </c>
      <c r="F447" s="210">
        <v>686.69</v>
      </c>
      <c r="G447" s="210">
        <v>686.69</v>
      </c>
    </row>
    <row r="448" spans="1:7" ht="24" customHeight="1">
      <c r="A448" s="211" t="s">
        <v>1438</v>
      </c>
      <c r="B448" s="212" t="s">
        <v>1439</v>
      </c>
      <c r="C448" s="212" t="s">
        <v>1440</v>
      </c>
      <c r="D448" s="213" t="s">
        <v>1441</v>
      </c>
      <c r="E448" s="214">
        <v>8.5000000000000006E-2</v>
      </c>
      <c r="F448" s="215">
        <v>18.63</v>
      </c>
      <c r="G448" s="215">
        <v>1.58</v>
      </c>
    </row>
    <row r="449" spans="1:7" ht="24" customHeight="1">
      <c r="A449" s="211" t="s">
        <v>1454</v>
      </c>
      <c r="B449" s="212" t="s">
        <v>1439</v>
      </c>
      <c r="C449" s="212" t="s">
        <v>1455</v>
      </c>
      <c r="D449" s="213" t="s">
        <v>1441</v>
      </c>
      <c r="E449" s="214">
        <v>0.51200000000000001</v>
      </c>
      <c r="F449" s="215">
        <v>18.86</v>
      </c>
      <c r="G449" s="215">
        <v>9.65</v>
      </c>
    </row>
    <row r="450" spans="1:7" ht="24" customHeight="1">
      <c r="A450" s="211" t="s">
        <v>1442</v>
      </c>
      <c r="B450" s="212" t="s">
        <v>1439</v>
      </c>
      <c r="C450" s="212" t="s">
        <v>1443</v>
      </c>
      <c r="D450" s="213" t="s">
        <v>1441</v>
      </c>
      <c r="E450" s="214">
        <v>0.58599999999999997</v>
      </c>
      <c r="F450" s="215">
        <v>15.16</v>
      </c>
      <c r="G450" s="215">
        <v>8.8800000000000008</v>
      </c>
    </row>
    <row r="451" spans="1:7" ht="36" customHeight="1">
      <c r="A451" s="211" t="s">
        <v>1703</v>
      </c>
      <c r="B451" s="212" t="s">
        <v>1439</v>
      </c>
      <c r="C451" s="212" t="s">
        <v>1704</v>
      </c>
      <c r="D451" s="213" t="s">
        <v>1499</v>
      </c>
      <c r="E451" s="214">
        <v>4.3999999999999997E-2</v>
      </c>
      <c r="F451" s="215">
        <v>1.3</v>
      </c>
      <c r="G451" s="215">
        <v>0.05</v>
      </c>
    </row>
    <row r="452" spans="1:7" ht="36" customHeight="1">
      <c r="A452" s="211" t="s">
        <v>1705</v>
      </c>
      <c r="B452" s="212" t="s">
        <v>1439</v>
      </c>
      <c r="C452" s="212" t="s">
        <v>1706</v>
      </c>
      <c r="D452" s="213" t="s">
        <v>1502</v>
      </c>
      <c r="E452" s="214">
        <v>0.127</v>
      </c>
      <c r="F452" s="215">
        <v>0.49</v>
      </c>
      <c r="G452" s="215">
        <v>0.06</v>
      </c>
    </row>
    <row r="453" spans="1:7" ht="36" customHeight="1">
      <c r="A453" s="216" t="s">
        <v>1707</v>
      </c>
      <c r="B453" s="217" t="s">
        <v>1439</v>
      </c>
      <c r="C453" s="217" t="s">
        <v>1708</v>
      </c>
      <c r="D453" s="218" t="s">
        <v>191</v>
      </c>
      <c r="E453" s="219">
        <v>1.103</v>
      </c>
      <c r="F453" s="220">
        <v>558.1</v>
      </c>
      <c r="G453" s="220">
        <v>615.58000000000004</v>
      </c>
    </row>
    <row r="454" spans="1:7" ht="24" customHeight="1">
      <c r="A454" s="216" t="s">
        <v>1709</v>
      </c>
      <c r="B454" s="217" t="s">
        <v>1439</v>
      </c>
      <c r="C454" s="217" t="s">
        <v>1710</v>
      </c>
      <c r="D454" s="218" t="s">
        <v>191</v>
      </c>
      <c r="E454" s="219">
        <v>1</v>
      </c>
      <c r="F454" s="220">
        <v>50.89</v>
      </c>
      <c r="G454" s="220">
        <v>50.89</v>
      </c>
    </row>
    <row r="455" spans="1:7" ht="18" customHeight="1">
      <c r="A455" s="203" t="s">
        <v>1431</v>
      </c>
      <c r="B455" s="204" t="s">
        <v>1432</v>
      </c>
      <c r="C455" s="204" t="s">
        <v>1433</v>
      </c>
      <c r="D455" s="205" t="s">
        <v>1434</v>
      </c>
      <c r="E455" s="203" t="s">
        <v>1435</v>
      </c>
      <c r="F455" s="203" t="s">
        <v>1436</v>
      </c>
      <c r="G455" s="203" t="s">
        <v>133</v>
      </c>
    </row>
    <row r="456" spans="1:7" ht="24" customHeight="1">
      <c r="A456" s="206" t="s">
        <v>854</v>
      </c>
      <c r="B456" s="207" t="s">
        <v>1437</v>
      </c>
      <c r="C456" s="207" t="s">
        <v>855</v>
      </c>
      <c r="D456" s="208" t="s">
        <v>777</v>
      </c>
      <c r="E456" s="209">
        <v>1</v>
      </c>
      <c r="F456" s="210">
        <v>14.33</v>
      </c>
      <c r="G456" s="210">
        <v>14.33</v>
      </c>
    </row>
    <row r="457" spans="1:7" ht="24" customHeight="1">
      <c r="A457" s="211" t="s">
        <v>1736</v>
      </c>
      <c r="B457" s="212" t="s">
        <v>1439</v>
      </c>
      <c r="C457" s="212" t="s">
        <v>1737</v>
      </c>
      <c r="D457" s="213" t="s">
        <v>1441</v>
      </c>
      <c r="E457" s="214">
        <v>0.04</v>
      </c>
      <c r="F457" s="215">
        <v>18.75</v>
      </c>
      <c r="G457" s="215">
        <v>0.75</v>
      </c>
    </row>
    <row r="458" spans="1:7" ht="24" customHeight="1">
      <c r="A458" s="211" t="s">
        <v>1442</v>
      </c>
      <c r="B458" s="212" t="s">
        <v>1439</v>
      </c>
      <c r="C458" s="212" t="s">
        <v>1443</v>
      </c>
      <c r="D458" s="213" t="s">
        <v>1441</v>
      </c>
      <c r="E458" s="214">
        <v>0.04</v>
      </c>
      <c r="F458" s="215">
        <v>15.16</v>
      </c>
      <c r="G458" s="215">
        <v>0.6</v>
      </c>
    </row>
    <row r="459" spans="1:7" ht="24" customHeight="1">
      <c r="A459" s="211" t="s">
        <v>1738</v>
      </c>
      <c r="B459" s="212" t="s">
        <v>1439</v>
      </c>
      <c r="C459" s="212" t="s">
        <v>1739</v>
      </c>
      <c r="D459" s="213" t="s">
        <v>26</v>
      </c>
      <c r="E459" s="214">
        <v>6.0000000000000001E-3</v>
      </c>
      <c r="F459" s="215">
        <v>47.43</v>
      </c>
      <c r="G459" s="215">
        <v>0.28000000000000003</v>
      </c>
    </row>
    <row r="460" spans="1:7" ht="24" customHeight="1">
      <c r="A460" s="216" t="s">
        <v>1740</v>
      </c>
      <c r="B460" s="217" t="s">
        <v>1437</v>
      </c>
      <c r="C460" s="217" t="s">
        <v>1741</v>
      </c>
      <c r="D460" s="218" t="s">
        <v>777</v>
      </c>
      <c r="E460" s="219">
        <v>1.05</v>
      </c>
      <c r="F460" s="220">
        <v>12.1</v>
      </c>
      <c r="G460" s="220">
        <v>12.7</v>
      </c>
    </row>
    <row r="461" spans="1:7" ht="18" customHeight="1">
      <c r="A461" s="203" t="s">
        <v>1431</v>
      </c>
      <c r="B461" s="204" t="s">
        <v>1432</v>
      </c>
      <c r="C461" s="204" t="s">
        <v>1433</v>
      </c>
      <c r="D461" s="205" t="s">
        <v>1434</v>
      </c>
      <c r="E461" s="203" t="s">
        <v>1435</v>
      </c>
      <c r="F461" s="203" t="s">
        <v>1436</v>
      </c>
      <c r="G461" s="203" t="s">
        <v>133</v>
      </c>
    </row>
    <row r="462" spans="1:7" ht="24" customHeight="1">
      <c r="A462" s="206" t="s">
        <v>856</v>
      </c>
      <c r="B462" s="207" t="s">
        <v>1437</v>
      </c>
      <c r="C462" s="207" t="s">
        <v>857</v>
      </c>
      <c r="D462" s="208" t="s">
        <v>777</v>
      </c>
      <c r="E462" s="209">
        <v>1</v>
      </c>
      <c r="F462" s="210">
        <v>2.65</v>
      </c>
      <c r="G462" s="210">
        <v>2.65</v>
      </c>
    </row>
    <row r="463" spans="1:7" ht="24" customHeight="1">
      <c r="A463" s="211" t="s">
        <v>1456</v>
      </c>
      <c r="B463" s="212" t="s">
        <v>1439</v>
      </c>
      <c r="C463" s="212" t="s">
        <v>1457</v>
      </c>
      <c r="D463" s="213" t="s">
        <v>1441</v>
      </c>
      <c r="E463" s="214">
        <v>0.02</v>
      </c>
      <c r="F463" s="215">
        <v>13.65</v>
      </c>
      <c r="G463" s="215">
        <v>0.27</v>
      </c>
    </row>
    <row r="464" spans="1:7" ht="24" customHeight="1">
      <c r="A464" s="211" t="s">
        <v>1468</v>
      </c>
      <c r="B464" s="212" t="s">
        <v>1439</v>
      </c>
      <c r="C464" s="212" t="s">
        <v>1469</v>
      </c>
      <c r="D464" s="213" t="s">
        <v>1441</v>
      </c>
      <c r="E464" s="214">
        <v>0.06</v>
      </c>
      <c r="F464" s="215">
        <v>11.23</v>
      </c>
      <c r="G464" s="215">
        <v>0.67</v>
      </c>
    </row>
    <row r="465" spans="1:7" ht="36" customHeight="1">
      <c r="A465" s="211" t="s">
        <v>1742</v>
      </c>
      <c r="B465" s="212" t="s">
        <v>1439</v>
      </c>
      <c r="C465" s="212" t="s">
        <v>1743</v>
      </c>
      <c r="D465" s="213" t="s">
        <v>1499</v>
      </c>
      <c r="E465" s="214">
        <v>0.01</v>
      </c>
      <c r="F465" s="215">
        <v>171.64</v>
      </c>
      <c r="G465" s="215">
        <v>1.71</v>
      </c>
    </row>
    <row r="466" spans="1:7" ht="18" customHeight="1">
      <c r="A466" s="203" t="s">
        <v>1431</v>
      </c>
      <c r="B466" s="204" t="s">
        <v>1432</v>
      </c>
      <c r="C466" s="204" t="s">
        <v>1433</v>
      </c>
      <c r="D466" s="205" t="s">
        <v>1434</v>
      </c>
      <c r="E466" s="203" t="s">
        <v>1435</v>
      </c>
      <c r="F466" s="203" t="s">
        <v>1436</v>
      </c>
      <c r="G466" s="203" t="s">
        <v>133</v>
      </c>
    </row>
    <row r="467" spans="1:7" ht="24" customHeight="1">
      <c r="A467" s="206" t="s">
        <v>864</v>
      </c>
      <c r="B467" s="207" t="s">
        <v>1437</v>
      </c>
      <c r="C467" s="207" t="s">
        <v>865</v>
      </c>
      <c r="D467" s="208" t="s">
        <v>777</v>
      </c>
      <c r="E467" s="209">
        <v>1</v>
      </c>
      <c r="F467" s="210">
        <v>56.4</v>
      </c>
      <c r="G467" s="210">
        <v>56.4</v>
      </c>
    </row>
    <row r="468" spans="1:7" ht="24" customHeight="1">
      <c r="A468" s="211" t="s">
        <v>1454</v>
      </c>
      <c r="B468" s="212" t="s">
        <v>1439</v>
      </c>
      <c r="C468" s="212" t="s">
        <v>1455</v>
      </c>
      <c r="D468" s="213" t="s">
        <v>1441</v>
      </c>
      <c r="E468" s="214">
        <v>0.35</v>
      </c>
      <c r="F468" s="215">
        <v>18.86</v>
      </c>
      <c r="G468" s="215">
        <v>6.6</v>
      </c>
    </row>
    <row r="469" spans="1:7" ht="24" customHeight="1">
      <c r="A469" s="211" t="s">
        <v>1442</v>
      </c>
      <c r="B469" s="212" t="s">
        <v>1439</v>
      </c>
      <c r="C469" s="212" t="s">
        <v>1443</v>
      </c>
      <c r="D469" s="213" t="s">
        <v>1441</v>
      </c>
      <c r="E469" s="214">
        <v>0.35</v>
      </c>
      <c r="F469" s="215">
        <v>15.16</v>
      </c>
      <c r="G469" s="215">
        <v>5.3</v>
      </c>
    </row>
    <row r="470" spans="1:7" ht="24" customHeight="1">
      <c r="A470" s="216" t="s">
        <v>1744</v>
      </c>
      <c r="B470" s="217" t="s">
        <v>1439</v>
      </c>
      <c r="C470" s="217" t="s">
        <v>1745</v>
      </c>
      <c r="D470" s="218" t="s">
        <v>777</v>
      </c>
      <c r="E470" s="219">
        <v>1.1000000000000001</v>
      </c>
      <c r="F470" s="220">
        <v>40.46</v>
      </c>
      <c r="G470" s="220">
        <v>44.5</v>
      </c>
    </row>
    <row r="471" spans="1:7" ht="18" customHeight="1">
      <c r="A471" s="203" t="s">
        <v>1431</v>
      </c>
      <c r="B471" s="204" t="s">
        <v>1432</v>
      </c>
      <c r="C471" s="204" t="s">
        <v>1433</v>
      </c>
      <c r="D471" s="205" t="s">
        <v>1434</v>
      </c>
      <c r="E471" s="203" t="s">
        <v>1435</v>
      </c>
      <c r="F471" s="203" t="s">
        <v>1436</v>
      </c>
      <c r="G471" s="203" t="s">
        <v>133</v>
      </c>
    </row>
    <row r="472" spans="1:7" ht="24" customHeight="1">
      <c r="A472" s="206" t="s">
        <v>866</v>
      </c>
      <c r="B472" s="207" t="s">
        <v>1437</v>
      </c>
      <c r="C472" s="207" t="s">
        <v>867</v>
      </c>
      <c r="D472" s="208" t="s">
        <v>24</v>
      </c>
      <c r="E472" s="209">
        <v>1</v>
      </c>
      <c r="F472" s="210">
        <v>1.04</v>
      </c>
      <c r="G472" s="210">
        <v>1.04</v>
      </c>
    </row>
    <row r="473" spans="1:7" ht="24" customHeight="1">
      <c r="A473" s="211" t="s">
        <v>1454</v>
      </c>
      <c r="B473" s="212" t="s">
        <v>1439</v>
      </c>
      <c r="C473" s="212" t="s">
        <v>1455</v>
      </c>
      <c r="D473" s="213" t="s">
        <v>1441</v>
      </c>
      <c r="E473" s="214">
        <v>0.02</v>
      </c>
      <c r="F473" s="215">
        <v>18.86</v>
      </c>
      <c r="G473" s="215">
        <v>0.37</v>
      </c>
    </row>
    <row r="474" spans="1:7" ht="24" customHeight="1">
      <c r="A474" s="211" t="s">
        <v>1666</v>
      </c>
      <c r="B474" s="212" t="s">
        <v>1439</v>
      </c>
      <c r="C474" s="212" t="s">
        <v>1667</v>
      </c>
      <c r="D474" s="213" t="s">
        <v>1441</v>
      </c>
      <c r="E474" s="214">
        <v>0.02</v>
      </c>
      <c r="F474" s="215">
        <v>15.22</v>
      </c>
      <c r="G474" s="215">
        <v>0.3</v>
      </c>
    </row>
    <row r="475" spans="1:7" ht="24" customHeight="1">
      <c r="A475" s="216" t="s">
        <v>1746</v>
      </c>
      <c r="B475" s="217" t="s">
        <v>1439</v>
      </c>
      <c r="C475" s="217" t="s">
        <v>1747</v>
      </c>
      <c r="D475" s="218" t="s">
        <v>24</v>
      </c>
      <c r="E475" s="219">
        <v>1</v>
      </c>
      <c r="F475" s="220">
        <v>0.37</v>
      </c>
      <c r="G475" s="220">
        <v>0.37</v>
      </c>
    </row>
    <row r="476" spans="1:7" ht="18" customHeight="1">
      <c r="A476" s="203" t="s">
        <v>1431</v>
      </c>
      <c r="B476" s="204" t="s">
        <v>1432</v>
      </c>
      <c r="C476" s="204" t="s">
        <v>1433</v>
      </c>
      <c r="D476" s="205" t="s">
        <v>1434</v>
      </c>
      <c r="E476" s="203" t="s">
        <v>1435</v>
      </c>
      <c r="F476" s="203" t="s">
        <v>1436</v>
      </c>
      <c r="G476" s="203" t="s">
        <v>133</v>
      </c>
    </row>
    <row r="477" spans="1:7" ht="24" customHeight="1">
      <c r="A477" s="206" t="s">
        <v>875</v>
      </c>
      <c r="B477" s="207" t="s">
        <v>1437</v>
      </c>
      <c r="C477" s="207" t="s">
        <v>876</v>
      </c>
      <c r="D477" s="208" t="s">
        <v>26</v>
      </c>
      <c r="E477" s="209">
        <v>1</v>
      </c>
      <c r="F477" s="210">
        <v>77.87</v>
      </c>
      <c r="G477" s="210">
        <v>77.87</v>
      </c>
    </row>
    <row r="478" spans="1:7" ht="24" customHeight="1">
      <c r="A478" s="211" t="s">
        <v>1454</v>
      </c>
      <c r="B478" s="212" t="s">
        <v>1439</v>
      </c>
      <c r="C478" s="212" t="s">
        <v>1455</v>
      </c>
      <c r="D478" s="213" t="s">
        <v>1441</v>
      </c>
      <c r="E478" s="214">
        <v>1.103</v>
      </c>
      <c r="F478" s="215">
        <v>18.86</v>
      </c>
      <c r="G478" s="215">
        <v>20.8</v>
      </c>
    </row>
    <row r="479" spans="1:7" ht="24" customHeight="1">
      <c r="A479" s="211" t="s">
        <v>1442</v>
      </c>
      <c r="B479" s="212" t="s">
        <v>1439</v>
      </c>
      <c r="C479" s="212" t="s">
        <v>1443</v>
      </c>
      <c r="D479" s="213" t="s">
        <v>1441</v>
      </c>
      <c r="E479" s="214">
        <v>1.33</v>
      </c>
      <c r="F479" s="215">
        <v>15.16</v>
      </c>
      <c r="G479" s="215">
        <v>20.16</v>
      </c>
    </row>
    <row r="480" spans="1:7" ht="36" customHeight="1">
      <c r="A480" s="211" t="s">
        <v>1748</v>
      </c>
      <c r="B480" s="212" t="s">
        <v>1439</v>
      </c>
      <c r="C480" s="212" t="s">
        <v>1749</v>
      </c>
      <c r="D480" s="213" t="s">
        <v>191</v>
      </c>
      <c r="E480" s="214">
        <v>8.5999999999999993E-2</v>
      </c>
      <c r="F480" s="215">
        <v>429.27</v>
      </c>
      <c r="G480" s="215">
        <v>36.909999999999997</v>
      </c>
    </row>
    <row r="481" spans="1:7" ht="18" customHeight="1">
      <c r="A481" s="203" t="s">
        <v>1431</v>
      </c>
      <c r="B481" s="204" t="s">
        <v>1432</v>
      </c>
      <c r="C481" s="204" t="s">
        <v>1433</v>
      </c>
      <c r="D481" s="205" t="s">
        <v>1434</v>
      </c>
      <c r="E481" s="203" t="s">
        <v>1435</v>
      </c>
      <c r="F481" s="203" t="s">
        <v>1436</v>
      </c>
      <c r="G481" s="203" t="s">
        <v>133</v>
      </c>
    </row>
    <row r="482" spans="1:7" ht="24" customHeight="1">
      <c r="A482" s="206" t="s">
        <v>881</v>
      </c>
      <c r="B482" s="207" t="s">
        <v>1437</v>
      </c>
      <c r="C482" s="207" t="s">
        <v>882</v>
      </c>
      <c r="D482" s="208" t="s">
        <v>191</v>
      </c>
      <c r="E482" s="209">
        <v>1</v>
      </c>
      <c r="F482" s="210">
        <v>547.32000000000005</v>
      </c>
      <c r="G482" s="210">
        <v>547.32000000000005</v>
      </c>
    </row>
    <row r="483" spans="1:7" ht="48" customHeight="1">
      <c r="A483" s="211" t="s">
        <v>1750</v>
      </c>
      <c r="B483" s="212" t="s">
        <v>1439</v>
      </c>
      <c r="C483" s="212" t="s">
        <v>1751</v>
      </c>
      <c r="D483" s="213" t="s">
        <v>1502</v>
      </c>
      <c r="E483" s="214">
        <v>0.39</v>
      </c>
      <c r="F483" s="215">
        <v>1.49</v>
      </c>
      <c r="G483" s="215">
        <v>0.57999999999999996</v>
      </c>
    </row>
    <row r="484" spans="1:7" ht="48" customHeight="1">
      <c r="A484" s="211" t="s">
        <v>1752</v>
      </c>
      <c r="B484" s="212" t="s">
        <v>1439</v>
      </c>
      <c r="C484" s="212" t="s">
        <v>1753</v>
      </c>
      <c r="D484" s="213" t="s">
        <v>1499</v>
      </c>
      <c r="E484" s="214">
        <v>0.43</v>
      </c>
      <c r="F484" s="215">
        <v>5.23</v>
      </c>
      <c r="G484" s="215">
        <v>2.2400000000000002</v>
      </c>
    </row>
    <row r="485" spans="1:7" ht="24" customHeight="1">
      <c r="A485" s="211" t="s">
        <v>1454</v>
      </c>
      <c r="B485" s="212" t="s">
        <v>1439</v>
      </c>
      <c r="C485" s="212" t="s">
        <v>1455</v>
      </c>
      <c r="D485" s="213" t="s">
        <v>1441</v>
      </c>
      <c r="E485" s="214">
        <v>6</v>
      </c>
      <c r="F485" s="215">
        <v>18.86</v>
      </c>
      <c r="G485" s="215">
        <v>113.16</v>
      </c>
    </row>
    <row r="486" spans="1:7" ht="24" customHeight="1">
      <c r="A486" s="211" t="s">
        <v>1442</v>
      </c>
      <c r="B486" s="212" t="s">
        <v>1439</v>
      </c>
      <c r="C486" s="212" t="s">
        <v>1443</v>
      </c>
      <c r="D486" s="213" t="s">
        <v>1441</v>
      </c>
      <c r="E486" s="214">
        <v>8.5</v>
      </c>
      <c r="F486" s="215">
        <v>15.16</v>
      </c>
      <c r="G486" s="215">
        <v>128.86000000000001</v>
      </c>
    </row>
    <row r="487" spans="1:7" ht="24" customHeight="1">
      <c r="A487" s="216" t="s">
        <v>1545</v>
      </c>
      <c r="B487" s="217" t="s">
        <v>1439</v>
      </c>
      <c r="C487" s="217" t="s">
        <v>1546</v>
      </c>
      <c r="D487" s="218" t="s">
        <v>777</v>
      </c>
      <c r="E487" s="219">
        <v>200</v>
      </c>
      <c r="F487" s="220">
        <v>0.69</v>
      </c>
      <c r="G487" s="220">
        <v>138</v>
      </c>
    </row>
    <row r="488" spans="1:7" ht="24" customHeight="1">
      <c r="A488" s="216" t="s">
        <v>1519</v>
      </c>
      <c r="B488" s="217" t="s">
        <v>1439</v>
      </c>
      <c r="C488" s="217" t="s">
        <v>1520</v>
      </c>
      <c r="D488" s="218" t="s">
        <v>191</v>
      </c>
      <c r="E488" s="219">
        <v>0.69799999999999995</v>
      </c>
      <c r="F488" s="220">
        <v>82</v>
      </c>
      <c r="G488" s="220">
        <v>57.23</v>
      </c>
    </row>
    <row r="489" spans="1:7" ht="24" customHeight="1">
      <c r="A489" s="216" t="s">
        <v>1569</v>
      </c>
      <c r="B489" s="217" t="s">
        <v>1439</v>
      </c>
      <c r="C489" s="217" t="s">
        <v>1570</v>
      </c>
      <c r="D489" s="218" t="s">
        <v>191</v>
      </c>
      <c r="E489" s="219">
        <v>0.878</v>
      </c>
      <c r="F489" s="220">
        <v>84.85</v>
      </c>
      <c r="G489" s="220">
        <v>74.489999999999995</v>
      </c>
    </row>
    <row r="490" spans="1:7" ht="36" customHeight="1">
      <c r="A490" s="216" t="s">
        <v>1754</v>
      </c>
      <c r="B490" s="217" t="s">
        <v>1439</v>
      </c>
      <c r="C490" s="217" t="s">
        <v>1755</v>
      </c>
      <c r="D490" s="218" t="s">
        <v>1585</v>
      </c>
      <c r="E490" s="219">
        <v>6</v>
      </c>
      <c r="F490" s="220">
        <v>5.46</v>
      </c>
      <c r="G490" s="220">
        <v>32.76</v>
      </c>
    </row>
    <row r="491" spans="1:7" ht="18" customHeight="1">
      <c r="A491" s="203" t="s">
        <v>1431</v>
      </c>
      <c r="B491" s="204" t="s">
        <v>1432</v>
      </c>
      <c r="C491" s="204" t="s">
        <v>1433</v>
      </c>
      <c r="D491" s="205" t="s">
        <v>1434</v>
      </c>
      <c r="E491" s="203" t="s">
        <v>1435</v>
      </c>
      <c r="F491" s="203" t="s">
        <v>1436</v>
      </c>
      <c r="G491" s="203" t="s">
        <v>133</v>
      </c>
    </row>
    <row r="492" spans="1:7" ht="36" customHeight="1">
      <c r="A492" s="206" t="s">
        <v>915</v>
      </c>
      <c r="B492" s="207" t="s">
        <v>1437</v>
      </c>
      <c r="C492" s="207" t="s">
        <v>916</v>
      </c>
      <c r="D492" s="208" t="s">
        <v>191</v>
      </c>
      <c r="E492" s="209">
        <v>1</v>
      </c>
      <c r="F492" s="210">
        <v>710.55</v>
      </c>
      <c r="G492" s="210">
        <v>710.55</v>
      </c>
    </row>
    <row r="493" spans="1:7" ht="24" customHeight="1">
      <c r="A493" s="211" t="s">
        <v>1454</v>
      </c>
      <c r="B493" s="212" t="s">
        <v>1439</v>
      </c>
      <c r="C493" s="212" t="s">
        <v>1455</v>
      </c>
      <c r="D493" s="213" t="s">
        <v>1441</v>
      </c>
      <c r="E493" s="214">
        <v>0.41099999999999998</v>
      </c>
      <c r="F493" s="215">
        <v>18.86</v>
      </c>
      <c r="G493" s="215">
        <v>7.75</v>
      </c>
    </row>
    <row r="494" spans="1:7" ht="24" customHeight="1">
      <c r="A494" s="211" t="s">
        <v>1442</v>
      </c>
      <c r="B494" s="212" t="s">
        <v>1439</v>
      </c>
      <c r="C494" s="212" t="s">
        <v>1443</v>
      </c>
      <c r="D494" s="213" t="s">
        <v>1441</v>
      </c>
      <c r="E494" s="214">
        <v>0.41099999999999998</v>
      </c>
      <c r="F494" s="215">
        <v>15.16</v>
      </c>
      <c r="G494" s="215">
        <v>6.23</v>
      </c>
    </row>
    <row r="495" spans="1:7" ht="36" customHeight="1">
      <c r="A495" s="211" t="s">
        <v>1703</v>
      </c>
      <c r="B495" s="212" t="s">
        <v>1439</v>
      </c>
      <c r="C495" s="212" t="s">
        <v>1704</v>
      </c>
      <c r="D495" s="213" t="s">
        <v>1499</v>
      </c>
      <c r="E495" s="214">
        <v>5.2999999999999999E-2</v>
      </c>
      <c r="F495" s="215">
        <v>1.3</v>
      </c>
      <c r="G495" s="215">
        <v>0.06</v>
      </c>
    </row>
    <row r="496" spans="1:7" ht="36" customHeight="1">
      <c r="A496" s="211" t="s">
        <v>1705</v>
      </c>
      <c r="B496" s="212" t="s">
        <v>1439</v>
      </c>
      <c r="C496" s="212" t="s">
        <v>1706</v>
      </c>
      <c r="D496" s="213" t="s">
        <v>1502</v>
      </c>
      <c r="E496" s="214">
        <v>4.9000000000000002E-2</v>
      </c>
      <c r="F496" s="215">
        <v>0.49</v>
      </c>
      <c r="G496" s="215">
        <v>0.02</v>
      </c>
    </row>
    <row r="497" spans="1:7" ht="36" customHeight="1">
      <c r="A497" s="216" t="s">
        <v>1756</v>
      </c>
      <c r="B497" s="217" t="s">
        <v>1439</v>
      </c>
      <c r="C497" s="217" t="s">
        <v>1757</v>
      </c>
      <c r="D497" s="218" t="s">
        <v>191</v>
      </c>
      <c r="E497" s="219">
        <v>1.06</v>
      </c>
      <c r="F497" s="220">
        <v>551.36</v>
      </c>
      <c r="G497" s="220">
        <v>584.44000000000005</v>
      </c>
    </row>
    <row r="498" spans="1:7" ht="24" customHeight="1">
      <c r="A498" s="216" t="s">
        <v>1758</v>
      </c>
      <c r="B498" s="217" t="s">
        <v>1439</v>
      </c>
      <c r="C498" s="217" t="s">
        <v>1759</v>
      </c>
      <c r="D498" s="218" t="s">
        <v>1585</v>
      </c>
      <c r="E498" s="219">
        <v>8.6</v>
      </c>
      <c r="F498" s="220">
        <v>13.03</v>
      </c>
      <c r="G498" s="220">
        <v>112.05</v>
      </c>
    </row>
    <row r="499" spans="1:7" ht="18" customHeight="1">
      <c r="A499" s="203" t="s">
        <v>1431</v>
      </c>
      <c r="B499" s="204" t="s">
        <v>1432</v>
      </c>
      <c r="C499" s="204" t="s">
        <v>1433</v>
      </c>
      <c r="D499" s="205" t="s">
        <v>1434</v>
      </c>
      <c r="E499" s="203" t="s">
        <v>1435</v>
      </c>
      <c r="F499" s="203" t="s">
        <v>1436</v>
      </c>
      <c r="G499" s="203" t="s">
        <v>133</v>
      </c>
    </row>
    <row r="500" spans="1:7" ht="24" customHeight="1">
      <c r="A500" s="206" t="s">
        <v>1074</v>
      </c>
      <c r="B500" s="207" t="s">
        <v>1437</v>
      </c>
      <c r="C500" s="207" t="s">
        <v>1075</v>
      </c>
      <c r="D500" s="208" t="s">
        <v>24</v>
      </c>
      <c r="E500" s="209">
        <v>1</v>
      </c>
      <c r="F500" s="210">
        <v>12.34</v>
      </c>
      <c r="G500" s="210">
        <v>12.34</v>
      </c>
    </row>
    <row r="501" spans="1:7" ht="24" customHeight="1">
      <c r="A501" s="211" t="s">
        <v>1442</v>
      </c>
      <c r="B501" s="212" t="s">
        <v>1439</v>
      </c>
      <c r="C501" s="212" t="s">
        <v>1443</v>
      </c>
      <c r="D501" s="213" t="s">
        <v>1441</v>
      </c>
      <c r="E501" s="214">
        <v>0.2</v>
      </c>
      <c r="F501" s="215">
        <v>15.16</v>
      </c>
      <c r="G501" s="215">
        <v>3.03</v>
      </c>
    </row>
    <row r="502" spans="1:7" ht="24" customHeight="1">
      <c r="A502" s="211" t="s">
        <v>1527</v>
      </c>
      <c r="B502" s="212" t="s">
        <v>1439</v>
      </c>
      <c r="C502" s="212" t="s">
        <v>1528</v>
      </c>
      <c r="D502" s="213" t="s">
        <v>1441</v>
      </c>
      <c r="E502" s="214">
        <v>0.2</v>
      </c>
      <c r="F502" s="215">
        <v>18.72</v>
      </c>
      <c r="G502" s="215">
        <v>3.74</v>
      </c>
    </row>
    <row r="503" spans="1:7" ht="24" customHeight="1">
      <c r="A503" s="216" t="s">
        <v>1760</v>
      </c>
      <c r="B503" s="217" t="s">
        <v>1439</v>
      </c>
      <c r="C503" s="217" t="s">
        <v>1761</v>
      </c>
      <c r="D503" s="218" t="s">
        <v>24</v>
      </c>
      <c r="E503" s="219">
        <v>1</v>
      </c>
      <c r="F503" s="220">
        <v>5.57</v>
      </c>
      <c r="G503" s="220">
        <v>5.57</v>
      </c>
    </row>
    <row r="504" spans="1:7" ht="18" customHeight="1">
      <c r="A504" s="203" t="s">
        <v>1431</v>
      </c>
      <c r="B504" s="204" t="s">
        <v>1432</v>
      </c>
      <c r="C504" s="204" t="s">
        <v>1433</v>
      </c>
      <c r="D504" s="205" t="s">
        <v>1434</v>
      </c>
      <c r="E504" s="203" t="s">
        <v>1435</v>
      </c>
      <c r="F504" s="203" t="s">
        <v>1436</v>
      </c>
      <c r="G504" s="203" t="s">
        <v>133</v>
      </c>
    </row>
    <row r="505" spans="1:7" ht="24" customHeight="1">
      <c r="A505" s="206" t="s">
        <v>1080</v>
      </c>
      <c r="B505" s="207" t="s">
        <v>1437</v>
      </c>
      <c r="C505" s="207" t="s">
        <v>1081</v>
      </c>
      <c r="D505" s="208" t="s">
        <v>24</v>
      </c>
      <c r="E505" s="209">
        <v>1</v>
      </c>
      <c r="F505" s="210">
        <v>21.38</v>
      </c>
      <c r="G505" s="210">
        <v>21.38</v>
      </c>
    </row>
    <row r="506" spans="1:7" ht="24" customHeight="1">
      <c r="A506" s="211" t="s">
        <v>1527</v>
      </c>
      <c r="B506" s="212" t="s">
        <v>1439</v>
      </c>
      <c r="C506" s="212" t="s">
        <v>1528</v>
      </c>
      <c r="D506" s="213" t="s">
        <v>1441</v>
      </c>
      <c r="E506" s="214">
        <v>0.12</v>
      </c>
      <c r="F506" s="215">
        <v>18.72</v>
      </c>
      <c r="G506" s="215">
        <v>2.2400000000000002</v>
      </c>
    </row>
    <row r="507" spans="1:7" ht="24" customHeight="1">
      <c r="A507" s="216" t="s">
        <v>1762</v>
      </c>
      <c r="B507" s="217" t="s">
        <v>1439</v>
      </c>
      <c r="C507" s="217" t="s">
        <v>1081</v>
      </c>
      <c r="D507" s="218" t="s">
        <v>24</v>
      </c>
      <c r="E507" s="219">
        <v>1</v>
      </c>
      <c r="F507" s="220">
        <v>19.14</v>
      </c>
      <c r="G507" s="220">
        <v>19.14</v>
      </c>
    </row>
    <row r="508" spans="1:7" ht="18" customHeight="1">
      <c r="A508" s="203" t="s">
        <v>1431</v>
      </c>
      <c r="B508" s="204" t="s">
        <v>1432</v>
      </c>
      <c r="C508" s="204" t="s">
        <v>1433</v>
      </c>
      <c r="D508" s="205" t="s">
        <v>1434</v>
      </c>
      <c r="E508" s="203" t="s">
        <v>1435</v>
      </c>
      <c r="F508" s="203" t="s">
        <v>1436</v>
      </c>
      <c r="G508" s="203" t="s">
        <v>133</v>
      </c>
    </row>
    <row r="509" spans="1:7" ht="36" customHeight="1">
      <c r="A509" s="206" t="s">
        <v>1092</v>
      </c>
      <c r="B509" s="207" t="s">
        <v>1437</v>
      </c>
      <c r="C509" s="207" t="s">
        <v>1093</v>
      </c>
      <c r="D509" s="208" t="s">
        <v>27</v>
      </c>
      <c r="E509" s="209">
        <v>1</v>
      </c>
      <c r="F509" s="210">
        <v>736.36</v>
      </c>
      <c r="G509" s="210">
        <v>736.36</v>
      </c>
    </row>
    <row r="510" spans="1:7" ht="24" customHeight="1">
      <c r="A510" s="211" t="s">
        <v>1454</v>
      </c>
      <c r="B510" s="212" t="s">
        <v>1439</v>
      </c>
      <c r="C510" s="212" t="s">
        <v>1455</v>
      </c>
      <c r="D510" s="213" t="s">
        <v>1441</v>
      </c>
      <c r="E510" s="214">
        <v>3</v>
      </c>
      <c r="F510" s="215">
        <v>18.86</v>
      </c>
      <c r="G510" s="215">
        <v>56.58</v>
      </c>
    </row>
    <row r="511" spans="1:7" ht="24" customHeight="1">
      <c r="A511" s="211" t="s">
        <v>1442</v>
      </c>
      <c r="B511" s="212" t="s">
        <v>1439</v>
      </c>
      <c r="C511" s="212" t="s">
        <v>1443</v>
      </c>
      <c r="D511" s="213" t="s">
        <v>1441</v>
      </c>
      <c r="E511" s="214">
        <v>3.06</v>
      </c>
      <c r="F511" s="215">
        <v>15.16</v>
      </c>
      <c r="G511" s="215">
        <v>46.38</v>
      </c>
    </row>
    <row r="512" spans="1:7" ht="36" customHeight="1">
      <c r="A512" s="211" t="s">
        <v>1763</v>
      </c>
      <c r="B512" s="212" t="s">
        <v>1439</v>
      </c>
      <c r="C512" s="212" t="s">
        <v>1764</v>
      </c>
      <c r="D512" s="213" t="s">
        <v>191</v>
      </c>
      <c r="E512" s="214">
        <v>7.1739999999999998E-3</v>
      </c>
      <c r="F512" s="215">
        <v>1.27</v>
      </c>
      <c r="G512" s="215">
        <v>0</v>
      </c>
    </row>
    <row r="513" spans="1:7" ht="24" customHeight="1">
      <c r="A513" s="216" t="s">
        <v>1519</v>
      </c>
      <c r="B513" s="217" t="s">
        <v>1439</v>
      </c>
      <c r="C513" s="217" t="s">
        <v>1520</v>
      </c>
      <c r="D513" s="218" t="s">
        <v>191</v>
      </c>
      <c r="E513" s="219">
        <v>7.1739999999999998E-3</v>
      </c>
      <c r="F513" s="220">
        <v>82</v>
      </c>
      <c r="G513" s="220">
        <v>0.57999999999999996</v>
      </c>
    </row>
    <row r="514" spans="1:7" ht="24" customHeight="1">
      <c r="A514" s="216" t="s">
        <v>1521</v>
      </c>
      <c r="B514" s="217" t="s">
        <v>1439</v>
      </c>
      <c r="C514" s="217" t="s">
        <v>1522</v>
      </c>
      <c r="D514" s="218" t="s">
        <v>777</v>
      </c>
      <c r="E514" s="219">
        <v>0.4914</v>
      </c>
      <c r="F514" s="220">
        <v>0.75</v>
      </c>
      <c r="G514" s="220">
        <v>0.36</v>
      </c>
    </row>
    <row r="515" spans="1:7" ht="24" customHeight="1">
      <c r="A515" s="216" t="s">
        <v>1545</v>
      </c>
      <c r="B515" s="217" t="s">
        <v>1439</v>
      </c>
      <c r="C515" s="217" t="s">
        <v>1546</v>
      </c>
      <c r="D515" s="218" t="s">
        <v>777</v>
      </c>
      <c r="E515" s="219">
        <v>2.0466000000000002</v>
      </c>
      <c r="F515" s="220">
        <v>0.69</v>
      </c>
      <c r="G515" s="220">
        <v>1.41</v>
      </c>
    </row>
    <row r="516" spans="1:7" ht="36" customHeight="1">
      <c r="A516" s="216" t="s">
        <v>1765</v>
      </c>
      <c r="B516" s="217" t="s">
        <v>1439</v>
      </c>
      <c r="C516" s="217" t="s">
        <v>1766</v>
      </c>
      <c r="D516" s="218" t="s">
        <v>27</v>
      </c>
      <c r="E516" s="219">
        <v>1.03</v>
      </c>
      <c r="F516" s="220">
        <v>612.66999999999996</v>
      </c>
      <c r="G516" s="220">
        <v>631.04999999999995</v>
      </c>
    </row>
    <row r="517" spans="1:7" ht="18" customHeight="1">
      <c r="A517" s="203" t="s">
        <v>1431</v>
      </c>
      <c r="B517" s="204" t="s">
        <v>1432</v>
      </c>
      <c r="C517" s="204" t="s">
        <v>1433</v>
      </c>
      <c r="D517" s="205" t="s">
        <v>1434</v>
      </c>
      <c r="E517" s="203" t="s">
        <v>1435</v>
      </c>
      <c r="F517" s="203" t="s">
        <v>1436</v>
      </c>
      <c r="G517" s="203" t="s">
        <v>133</v>
      </c>
    </row>
    <row r="518" spans="1:7" ht="24" customHeight="1">
      <c r="A518" s="206" t="s">
        <v>1120</v>
      </c>
      <c r="B518" s="207" t="s">
        <v>1437</v>
      </c>
      <c r="C518" s="207" t="s">
        <v>1121</v>
      </c>
      <c r="D518" s="208" t="s">
        <v>24</v>
      </c>
      <c r="E518" s="209">
        <v>1</v>
      </c>
      <c r="F518" s="210">
        <v>77.98</v>
      </c>
      <c r="G518" s="210">
        <v>77.98</v>
      </c>
    </row>
    <row r="519" spans="1:7" ht="24" customHeight="1">
      <c r="A519" s="211" t="s">
        <v>1527</v>
      </c>
      <c r="B519" s="212" t="s">
        <v>1439</v>
      </c>
      <c r="C519" s="212" t="s">
        <v>1528</v>
      </c>
      <c r="D519" s="213" t="s">
        <v>1441</v>
      </c>
      <c r="E519" s="214">
        <v>0.54</v>
      </c>
      <c r="F519" s="215">
        <v>18.72</v>
      </c>
      <c r="G519" s="215">
        <v>10.1</v>
      </c>
    </row>
    <row r="520" spans="1:7" ht="24" customHeight="1">
      <c r="A520" s="211" t="s">
        <v>1596</v>
      </c>
      <c r="B520" s="212" t="s">
        <v>1439</v>
      </c>
      <c r="C520" s="212" t="s">
        <v>1597</v>
      </c>
      <c r="D520" s="213" t="s">
        <v>1441</v>
      </c>
      <c r="E520" s="214">
        <v>0.54</v>
      </c>
      <c r="F520" s="215">
        <v>14.52</v>
      </c>
      <c r="G520" s="215">
        <v>7.84</v>
      </c>
    </row>
    <row r="521" spans="1:7" ht="24" customHeight="1">
      <c r="A521" s="216" t="s">
        <v>1767</v>
      </c>
      <c r="B521" s="217" t="s">
        <v>1437</v>
      </c>
      <c r="C521" s="217" t="s">
        <v>1768</v>
      </c>
      <c r="D521" s="218" t="s">
        <v>24</v>
      </c>
      <c r="E521" s="219">
        <v>1</v>
      </c>
      <c r="F521" s="220">
        <v>59.76</v>
      </c>
      <c r="G521" s="220">
        <v>59.76</v>
      </c>
    </row>
    <row r="522" spans="1:7" ht="24" customHeight="1">
      <c r="A522" s="216" t="s">
        <v>1586</v>
      </c>
      <c r="B522" s="217" t="s">
        <v>1439</v>
      </c>
      <c r="C522" s="217" t="s">
        <v>1587</v>
      </c>
      <c r="D522" s="218" t="s">
        <v>24</v>
      </c>
      <c r="E522" s="219">
        <v>5.6000000000000001E-2</v>
      </c>
      <c r="F522" s="220">
        <v>5</v>
      </c>
      <c r="G522" s="220">
        <v>0.28000000000000003</v>
      </c>
    </row>
    <row r="523" spans="1:7" ht="18" customHeight="1">
      <c r="A523" s="203" t="s">
        <v>1431</v>
      </c>
      <c r="B523" s="204" t="s">
        <v>1432</v>
      </c>
      <c r="C523" s="204" t="s">
        <v>1433</v>
      </c>
      <c r="D523" s="205" t="s">
        <v>1434</v>
      </c>
      <c r="E523" s="203" t="s">
        <v>1435</v>
      </c>
      <c r="F523" s="203" t="s">
        <v>1436</v>
      </c>
      <c r="G523" s="203" t="s">
        <v>133</v>
      </c>
    </row>
    <row r="524" spans="1:7" ht="24" customHeight="1">
      <c r="A524" s="206" t="s">
        <v>1122</v>
      </c>
      <c r="B524" s="207" t="s">
        <v>1437</v>
      </c>
      <c r="C524" s="207" t="s">
        <v>1123</v>
      </c>
      <c r="D524" s="208" t="s">
        <v>24</v>
      </c>
      <c r="E524" s="209">
        <v>1</v>
      </c>
      <c r="F524" s="210">
        <v>412.74</v>
      </c>
      <c r="G524" s="210">
        <v>412.74</v>
      </c>
    </row>
    <row r="525" spans="1:7" ht="24" customHeight="1">
      <c r="A525" s="211" t="s">
        <v>1527</v>
      </c>
      <c r="B525" s="212" t="s">
        <v>1439</v>
      </c>
      <c r="C525" s="212" t="s">
        <v>1528</v>
      </c>
      <c r="D525" s="213" t="s">
        <v>1441</v>
      </c>
      <c r="E525" s="214">
        <v>0.2</v>
      </c>
      <c r="F525" s="215">
        <v>18.72</v>
      </c>
      <c r="G525" s="215">
        <v>3.74</v>
      </c>
    </row>
    <row r="526" spans="1:7" ht="24" customHeight="1">
      <c r="A526" s="216" t="s">
        <v>1769</v>
      </c>
      <c r="B526" s="217" t="s">
        <v>1437</v>
      </c>
      <c r="C526" s="217" t="s">
        <v>1770</v>
      </c>
      <c r="D526" s="218" t="s">
        <v>24</v>
      </c>
      <c r="E526" s="219">
        <v>1</v>
      </c>
      <c r="F526" s="220">
        <v>409</v>
      </c>
      <c r="G526" s="220">
        <v>409</v>
      </c>
    </row>
    <row r="527" spans="1:7" ht="18" customHeight="1">
      <c r="A527" s="203" t="s">
        <v>1431</v>
      </c>
      <c r="B527" s="204" t="s">
        <v>1432</v>
      </c>
      <c r="C527" s="204" t="s">
        <v>1433</v>
      </c>
      <c r="D527" s="205" t="s">
        <v>1434</v>
      </c>
      <c r="E527" s="203" t="s">
        <v>1435</v>
      </c>
      <c r="F527" s="203" t="s">
        <v>1436</v>
      </c>
      <c r="G527" s="203" t="s">
        <v>133</v>
      </c>
    </row>
    <row r="528" spans="1:7" ht="24" customHeight="1">
      <c r="A528" s="206" t="s">
        <v>1124</v>
      </c>
      <c r="B528" s="207" t="s">
        <v>1437</v>
      </c>
      <c r="C528" s="207" t="s">
        <v>1125</v>
      </c>
      <c r="D528" s="208" t="s">
        <v>24</v>
      </c>
      <c r="E528" s="209">
        <v>1</v>
      </c>
      <c r="F528" s="210">
        <v>68.900000000000006</v>
      </c>
      <c r="G528" s="210">
        <v>68.900000000000006</v>
      </c>
    </row>
    <row r="529" spans="1:7" ht="24" customHeight="1">
      <c r="A529" s="211" t="s">
        <v>1527</v>
      </c>
      <c r="B529" s="212" t="s">
        <v>1439</v>
      </c>
      <c r="C529" s="212" t="s">
        <v>1528</v>
      </c>
      <c r="D529" s="213" t="s">
        <v>1441</v>
      </c>
      <c r="E529" s="214">
        <v>0.15</v>
      </c>
      <c r="F529" s="215">
        <v>18.72</v>
      </c>
      <c r="G529" s="215">
        <v>2.8</v>
      </c>
    </row>
    <row r="530" spans="1:7" ht="24" customHeight="1">
      <c r="A530" s="211" t="s">
        <v>1596</v>
      </c>
      <c r="B530" s="212" t="s">
        <v>1439</v>
      </c>
      <c r="C530" s="212" t="s">
        <v>1597</v>
      </c>
      <c r="D530" s="213" t="s">
        <v>1441</v>
      </c>
      <c r="E530" s="214">
        <v>0.15</v>
      </c>
      <c r="F530" s="215">
        <v>14.52</v>
      </c>
      <c r="G530" s="215">
        <v>2.17</v>
      </c>
    </row>
    <row r="531" spans="1:7" ht="24" customHeight="1">
      <c r="A531" s="216" t="s">
        <v>1771</v>
      </c>
      <c r="B531" s="217" t="s">
        <v>1437</v>
      </c>
      <c r="C531" s="217" t="s">
        <v>1772</v>
      </c>
      <c r="D531" s="218" t="s">
        <v>24</v>
      </c>
      <c r="E531" s="219">
        <v>1</v>
      </c>
      <c r="F531" s="220">
        <v>63.93</v>
      </c>
      <c r="G531" s="220">
        <v>63.93</v>
      </c>
    </row>
    <row r="532" spans="1:7" ht="18" customHeight="1">
      <c r="A532" s="203" t="s">
        <v>1431</v>
      </c>
      <c r="B532" s="204" t="s">
        <v>1432</v>
      </c>
      <c r="C532" s="204" t="s">
        <v>1433</v>
      </c>
      <c r="D532" s="205" t="s">
        <v>1434</v>
      </c>
      <c r="E532" s="203" t="s">
        <v>1435</v>
      </c>
      <c r="F532" s="203" t="s">
        <v>1436</v>
      </c>
      <c r="G532" s="203" t="s">
        <v>133</v>
      </c>
    </row>
    <row r="533" spans="1:7" ht="24" customHeight="1">
      <c r="A533" s="206" t="s">
        <v>1126</v>
      </c>
      <c r="B533" s="207" t="s">
        <v>1437</v>
      </c>
      <c r="C533" s="207" t="s">
        <v>1127</v>
      </c>
      <c r="D533" s="208" t="s">
        <v>24</v>
      </c>
      <c r="E533" s="209">
        <v>1</v>
      </c>
      <c r="F533" s="210">
        <v>196.62</v>
      </c>
      <c r="G533" s="210">
        <v>196.62</v>
      </c>
    </row>
    <row r="534" spans="1:7" ht="24" customHeight="1">
      <c r="A534" s="211" t="s">
        <v>1527</v>
      </c>
      <c r="B534" s="212" t="s">
        <v>1439</v>
      </c>
      <c r="C534" s="212" t="s">
        <v>1528</v>
      </c>
      <c r="D534" s="213" t="s">
        <v>1441</v>
      </c>
      <c r="E534" s="214">
        <v>0.5</v>
      </c>
      <c r="F534" s="215">
        <v>18.72</v>
      </c>
      <c r="G534" s="215">
        <v>9.36</v>
      </c>
    </row>
    <row r="535" spans="1:7" ht="24" customHeight="1">
      <c r="A535" s="211" t="s">
        <v>1596</v>
      </c>
      <c r="B535" s="212" t="s">
        <v>1439</v>
      </c>
      <c r="C535" s="212" t="s">
        <v>1597</v>
      </c>
      <c r="D535" s="213" t="s">
        <v>1441</v>
      </c>
      <c r="E535" s="214">
        <v>0.5</v>
      </c>
      <c r="F535" s="215">
        <v>14.52</v>
      </c>
      <c r="G535" s="215">
        <v>7.26</v>
      </c>
    </row>
    <row r="536" spans="1:7" ht="24" customHeight="1">
      <c r="A536" s="216" t="s">
        <v>1773</v>
      </c>
      <c r="B536" s="217" t="s">
        <v>1437</v>
      </c>
      <c r="C536" s="217" t="s">
        <v>1774</v>
      </c>
      <c r="D536" s="218" t="s">
        <v>24</v>
      </c>
      <c r="E536" s="219">
        <v>1</v>
      </c>
      <c r="F536" s="220">
        <v>180</v>
      </c>
      <c r="G536" s="220">
        <v>180</v>
      </c>
    </row>
    <row r="537" spans="1:7" ht="18" customHeight="1">
      <c r="A537" s="203" t="s">
        <v>1431</v>
      </c>
      <c r="B537" s="204" t="s">
        <v>1432</v>
      </c>
      <c r="C537" s="204" t="s">
        <v>1433</v>
      </c>
      <c r="D537" s="205" t="s">
        <v>1434</v>
      </c>
      <c r="E537" s="203" t="s">
        <v>1435</v>
      </c>
      <c r="F537" s="203" t="s">
        <v>1436</v>
      </c>
      <c r="G537" s="203" t="s">
        <v>133</v>
      </c>
    </row>
    <row r="538" spans="1:7" ht="24" customHeight="1">
      <c r="A538" s="206" t="s">
        <v>1243</v>
      </c>
      <c r="B538" s="207" t="s">
        <v>1437</v>
      </c>
      <c r="C538" s="207" t="s">
        <v>1244</v>
      </c>
      <c r="D538" s="208" t="s">
        <v>24</v>
      </c>
      <c r="E538" s="209">
        <v>1</v>
      </c>
      <c r="F538" s="210">
        <v>132.88</v>
      </c>
      <c r="G538" s="210">
        <v>132.88</v>
      </c>
    </row>
    <row r="539" spans="1:7" ht="24" customHeight="1">
      <c r="A539" s="211" t="s">
        <v>1621</v>
      </c>
      <c r="B539" s="212" t="s">
        <v>1439</v>
      </c>
      <c r="C539" s="212" t="s">
        <v>1622</v>
      </c>
      <c r="D539" s="213" t="s">
        <v>1441</v>
      </c>
      <c r="E539" s="214">
        <v>0.25</v>
      </c>
      <c r="F539" s="215">
        <v>19.53</v>
      </c>
      <c r="G539" s="215">
        <v>4.88</v>
      </c>
    </row>
    <row r="540" spans="1:7" ht="24" customHeight="1">
      <c r="A540" s="216" t="s">
        <v>1775</v>
      </c>
      <c r="B540" s="217" t="s">
        <v>1437</v>
      </c>
      <c r="C540" s="217" t="s">
        <v>1776</v>
      </c>
      <c r="D540" s="218" t="s">
        <v>24</v>
      </c>
      <c r="E540" s="219">
        <v>1</v>
      </c>
      <c r="F540" s="220">
        <v>128</v>
      </c>
      <c r="G540" s="220">
        <v>128</v>
      </c>
    </row>
    <row r="541" spans="1:7" ht="18" customHeight="1">
      <c r="A541" s="203" t="s">
        <v>1431</v>
      </c>
      <c r="B541" s="204" t="s">
        <v>1432</v>
      </c>
      <c r="C541" s="204" t="s">
        <v>1433</v>
      </c>
      <c r="D541" s="205" t="s">
        <v>1434</v>
      </c>
      <c r="E541" s="203" t="s">
        <v>1435</v>
      </c>
      <c r="F541" s="203" t="s">
        <v>1436</v>
      </c>
      <c r="G541" s="203" t="s">
        <v>133</v>
      </c>
    </row>
    <row r="542" spans="1:7" ht="24" customHeight="1">
      <c r="A542" s="206" t="s">
        <v>1245</v>
      </c>
      <c r="B542" s="207" t="s">
        <v>1437</v>
      </c>
      <c r="C542" s="207" t="s">
        <v>1246</v>
      </c>
      <c r="D542" s="208" t="s">
        <v>24</v>
      </c>
      <c r="E542" s="209">
        <v>1</v>
      </c>
      <c r="F542" s="210">
        <v>132.88</v>
      </c>
      <c r="G542" s="210">
        <v>132.88</v>
      </c>
    </row>
    <row r="543" spans="1:7" ht="24" customHeight="1">
      <c r="A543" s="211" t="s">
        <v>1621</v>
      </c>
      <c r="B543" s="212" t="s">
        <v>1439</v>
      </c>
      <c r="C543" s="212" t="s">
        <v>1622</v>
      </c>
      <c r="D543" s="213" t="s">
        <v>1441</v>
      </c>
      <c r="E543" s="214">
        <v>0.25</v>
      </c>
      <c r="F543" s="215">
        <v>19.53</v>
      </c>
      <c r="G543" s="215">
        <v>4.88</v>
      </c>
    </row>
    <row r="544" spans="1:7" ht="24" customHeight="1">
      <c r="A544" s="216" t="s">
        <v>1777</v>
      </c>
      <c r="B544" s="217" t="s">
        <v>1437</v>
      </c>
      <c r="C544" s="217" t="s">
        <v>1246</v>
      </c>
      <c r="D544" s="218" t="s">
        <v>24</v>
      </c>
      <c r="E544" s="219">
        <v>1</v>
      </c>
      <c r="F544" s="220">
        <v>128</v>
      </c>
      <c r="G544" s="220">
        <v>128</v>
      </c>
    </row>
    <row r="545" spans="1:7" ht="18" customHeight="1">
      <c r="A545" s="203" t="s">
        <v>1431</v>
      </c>
      <c r="B545" s="204" t="s">
        <v>1432</v>
      </c>
      <c r="C545" s="204" t="s">
        <v>1433</v>
      </c>
      <c r="D545" s="205" t="s">
        <v>1434</v>
      </c>
      <c r="E545" s="203" t="s">
        <v>1435</v>
      </c>
      <c r="F545" s="203" t="s">
        <v>1436</v>
      </c>
      <c r="G545" s="203" t="s">
        <v>133</v>
      </c>
    </row>
    <row r="546" spans="1:7" ht="24" customHeight="1">
      <c r="A546" s="206" t="s">
        <v>1247</v>
      </c>
      <c r="B546" s="207" t="s">
        <v>1437</v>
      </c>
      <c r="C546" s="207" t="s">
        <v>1248</v>
      </c>
      <c r="D546" s="208" t="s">
        <v>24</v>
      </c>
      <c r="E546" s="209">
        <v>1</v>
      </c>
      <c r="F546" s="210">
        <v>132.88</v>
      </c>
      <c r="G546" s="210">
        <v>132.88</v>
      </c>
    </row>
    <row r="547" spans="1:7" ht="24" customHeight="1">
      <c r="A547" s="211" t="s">
        <v>1621</v>
      </c>
      <c r="B547" s="212" t="s">
        <v>1439</v>
      </c>
      <c r="C547" s="212" t="s">
        <v>1622</v>
      </c>
      <c r="D547" s="213" t="s">
        <v>1441</v>
      </c>
      <c r="E547" s="214">
        <v>0.25</v>
      </c>
      <c r="F547" s="215">
        <v>19.53</v>
      </c>
      <c r="G547" s="215">
        <v>4.88</v>
      </c>
    </row>
    <row r="548" spans="1:7" ht="24" customHeight="1">
      <c r="A548" s="216" t="s">
        <v>1778</v>
      </c>
      <c r="B548" s="217" t="s">
        <v>1437</v>
      </c>
      <c r="C548" s="217" t="s">
        <v>1248</v>
      </c>
      <c r="D548" s="218" t="s">
        <v>24</v>
      </c>
      <c r="E548" s="219">
        <v>1</v>
      </c>
      <c r="F548" s="220">
        <v>128</v>
      </c>
      <c r="G548" s="220">
        <v>128</v>
      </c>
    </row>
    <row r="549" spans="1:7" ht="18" customHeight="1">
      <c r="A549" s="203" t="s">
        <v>1431</v>
      </c>
      <c r="B549" s="204" t="s">
        <v>1432</v>
      </c>
      <c r="C549" s="204" t="s">
        <v>1433</v>
      </c>
      <c r="D549" s="205" t="s">
        <v>1434</v>
      </c>
      <c r="E549" s="203" t="s">
        <v>1435</v>
      </c>
      <c r="F549" s="203" t="s">
        <v>1436</v>
      </c>
      <c r="G549" s="203" t="s">
        <v>133</v>
      </c>
    </row>
    <row r="550" spans="1:7" ht="24" customHeight="1">
      <c r="A550" s="206" t="s">
        <v>1249</v>
      </c>
      <c r="B550" s="207" t="s">
        <v>1437</v>
      </c>
      <c r="C550" s="207" t="s">
        <v>1250</v>
      </c>
      <c r="D550" s="208" t="s">
        <v>24</v>
      </c>
      <c r="E550" s="209">
        <v>1</v>
      </c>
      <c r="F550" s="210">
        <v>132.88</v>
      </c>
      <c r="G550" s="210">
        <v>132.88</v>
      </c>
    </row>
    <row r="551" spans="1:7" ht="24" customHeight="1">
      <c r="A551" s="211" t="s">
        <v>1621</v>
      </c>
      <c r="B551" s="212" t="s">
        <v>1439</v>
      </c>
      <c r="C551" s="212" t="s">
        <v>1622</v>
      </c>
      <c r="D551" s="213" t="s">
        <v>1441</v>
      </c>
      <c r="E551" s="214">
        <v>0.25</v>
      </c>
      <c r="F551" s="215">
        <v>19.53</v>
      </c>
      <c r="G551" s="215">
        <v>4.88</v>
      </c>
    </row>
    <row r="552" spans="1:7" ht="24" customHeight="1">
      <c r="A552" s="216" t="s">
        <v>1775</v>
      </c>
      <c r="B552" s="217" t="s">
        <v>1437</v>
      </c>
      <c r="C552" s="217" t="s">
        <v>1776</v>
      </c>
      <c r="D552" s="218" t="s">
        <v>24</v>
      </c>
      <c r="E552" s="219">
        <v>1</v>
      </c>
      <c r="F552" s="220">
        <v>128</v>
      </c>
      <c r="G552" s="220">
        <v>128</v>
      </c>
    </row>
    <row r="553" spans="1:7" ht="18" customHeight="1">
      <c r="A553" s="203" t="s">
        <v>1431</v>
      </c>
      <c r="B553" s="204" t="s">
        <v>1432</v>
      </c>
      <c r="C553" s="204" t="s">
        <v>1433</v>
      </c>
      <c r="D553" s="205" t="s">
        <v>1434</v>
      </c>
      <c r="E553" s="203" t="s">
        <v>1435</v>
      </c>
      <c r="F553" s="203" t="s">
        <v>1436</v>
      </c>
      <c r="G553" s="203" t="s">
        <v>133</v>
      </c>
    </row>
    <row r="554" spans="1:7" ht="24" customHeight="1">
      <c r="A554" s="206" t="s">
        <v>1251</v>
      </c>
      <c r="B554" s="207" t="s">
        <v>1437</v>
      </c>
      <c r="C554" s="207" t="s">
        <v>1252</v>
      </c>
      <c r="D554" s="208" t="s">
        <v>24</v>
      </c>
      <c r="E554" s="209">
        <v>1</v>
      </c>
      <c r="F554" s="210">
        <v>162.88</v>
      </c>
      <c r="G554" s="210">
        <v>162.88</v>
      </c>
    </row>
    <row r="555" spans="1:7" ht="24" customHeight="1">
      <c r="A555" s="211" t="s">
        <v>1621</v>
      </c>
      <c r="B555" s="212" t="s">
        <v>1439</v>
      </c>
      <c r="C555" s="212" t="s">
        <v>1622</v>
      </c>
      <c r="D555" s="213" t="s">
        <v>1441</v>
      </c>
      <c r="E555" s="214">
        <v>0.25</v>
      </c>
      <c r="F555" s="215">
        <v>19.53</v>
      </c>
      <c r="G555" s="215">
        <v>4.88</v>
      </c>
    </row>
    <row r="556" spans="1:7" ht="24" customHeight="1">
      <c r="A556" s="216" t="s">
        <v>1779</v>
      </c>
      <c r="B556" s="217" t="s">
        <v>1437</v>
      </c>
      <c r="C556" s="217" t="s">
        <v>1252</v>
      </c>
      <c r="D556" s="218" t="s">
        <v>24</v>
      </c>
      <c r="E556" s="219">
        <v>1</v>
      </c>
      <c r="F556" s="220">
        <v>158</v>
      </c>
      <c r="G556" s="220">
        <v>158</v>
      </c>
    </row>
    <row r="557" spans="1:7" ht="18" customHeight="1">
      <c r="A557" s="203" t="s">
        <v>1431</v>
      </c>
      <c r="B557" s="204" t="s">
        <v>1432</v>
      </c>
      <c r="C557" s="204" t="s">
        <v>1433</v>
      </c>
      <c r="D557" s="205" t="s">
        <v>1434</v>
      </c>
      <c r="E557" s="203" t="s">
        <v>1435</v>
      </c>
      <c r="F557" s="203" t="s">
        <v>1436</v>
      </c>
      <c r="G557" s="203" t="s">
        <v>133</v>
      </c>
    </row>
    <row r="558" spans="1:7" ht="36" customHeight="1">
      <c r="A558" s="206" t="s">
        <v>1253</v>
      </c>
      <c r="B558" s="207" t="s">
        <v>1437</v>
      </c>
      <c r="C558" s="207" t="s">
        <v>1254</v>
      </c>
      <c r="D558" s="208" t="s">
        <v>24</v>
      </c>
      <c r="E558" s="209">
        <v>1</v>
      </c>
      <c r="F558" s="210">
        <v>1134.76</v>
      </c>
      <c r="G558" s="210">
        <v>1134.76</v>
      </c>
    </row>
    <row r="559" spans="1:7" ht="24" customHeight="1">
      <c r="A559" s="211" t="s">
        <v>1621</v>
      </c>
      <c r="B559" s="212" t="s">
        <v>1439</v>
      </c>
      <c r="C559" s="212" t="s">
        <v>1622</v>
      </c>
      <c r="D559" s="213" t="s">
        <v>1441</v>
      </c>
      <c r="E559" s="214">
        <v>0.5</v>
      </c>
      <c r="F559" s="215">
        <v>19.53</v>
      </c>
      <c r="G559" s="215">
        <v>9.76</v>
      </c>
    </row>
    <row r="560" spans="1:7" ht="24" customHeight="1">
      <c r="A560" s="216" t="s">
        <v>1780</v>
      </c>
      <c r="B560" s="217" t="s">
        <v>1437</v>
      </c>
      <c r="C560" s="217" t="s">
        <v>1781</v>
      </c>
      <c r="D560" s="218" t="s">
        <v>24</v>
      </c>
      <c r="E560" s="219">
        <v>1</v>
      </c>
      <c r="F560" s="220">
        <v>1125</v>
      </c>
      <c r="G560" s="220">
        <v>1125</v>
      </c>
    </row>
    <row r="561" spans="1:7" ht="18" customHeight="1">
      <c r="A561" s="203" t="s">
        <v>1431</v>
      </c>
      <c r="B561" s="204" t="s">
        <v>1432</v>
      </c>
      <c r="C561" s="204" t="s">
        <v>1433</v>
      </c>
      <c r="D561" s="205" t="s">
        <v>1434</v>
      </c>
      <c r="E561" s="203" t="s">
        <v>1435</v>
      </c>
      <c r="F561" s="203" t="s">
        <v>1436</v>
      </c>
      <c r="G561" s="203" t="s">
        <v>133</v>
      </c>
    </row>
    <row r="562" spans="1:7" ht="36" customHeight="1">
      <c r="A562" s="206" t="s">
        <v>1255</v>
      </c>
      <c r="B562" s="207" t="s">
        <v>1437</v>
      </c>
      <c r="C562" s="207" t="s">
        <v>1256</v>
      </c>
      <c r="D562" s="208" t="s">
        <v>24</v>
      </c>
      <c r="E562" s="209">
        <v>1</v>
      </c>
      <c r="F562" s="210">
        <v>2662.5</v>
      </c>
      <c r="G562" s="210">
        <v>2662.5</v>
      </c>
    </row>
    <row r="563" spans="1:7" ht="24" customHeight="1">
      <c r="A563" s="211" t="s">
        <v>1527</v>
      </c>
      <c r="B563" s="212" t="s">
        <v>1439</v>
      </c>
      <c r="C563" s="212" t="s">
        <v>1528</v>
      </c>
      <c r="D563" s="213" t="s">
        <v>1441</v>
      </c>
      <c r="E563" s="214">
        <v>0.3</v>
      </c>
      <c r="F563" s="215">
        <v>18.72</v>
      </c>
      <c r="G563" s="215">
        <v>5.61</v>
      </c>
    </row>
    <row r="564" spans="1:7" ht="24" customHeight="1">
      <c r="A564" s="211" t="s">
        <v>1596</v>
      </c>
      <c r="B564" s="212" t="s">
        <v>1439</v>
      </c>
      <c r="C564" s="212" t="s">
        <v>1597</v>
      </c>
      <c r="D564" s="213" t="s">
        <v>1441</v>
      </c>
      <c r="E564" s="214">
        <v>0.3</v>
      </c>
      <c r="F564" s="215">
        <v>14.52</v>
      </c>
      <c r="G564" s="215">
        <v>4.3499999999999996</v>
      </c>
    </row>
    <row r="565" spans="1:7" ht="24" customHeight="1">
      <c r="A565" s="216" t="s">
        <v>1782</v>
      </c>
      <c r="B565" s="217" t="s">
        <v>1437</v>
      </c>
      <c r="C565" s="217" t="s">
        <v>1783</v>
      </c>
      <c r="D565" s="218" t="s">
        <v>24</v>
      </c>
      <c r="E565" s="219">
        <v>1</v>
      </c>
      <c r="F565" s="220">
        <v>2652.54</v>
      </c>
      <c r="G565" s="220">
        <v>2652.54</v>
      </c>
    </row>
    <row r="566" spans="1:7" ht="18" customHeight="1">
      <c r="A566" s="203" t="s">
        <v>1431</v>
      </c>
      <c r="B566" s="204" t="s">
        <v>1432</v>
      </c>
      <c r="C566" s="204" t="s">
        <v>1433</v>
      </c>
      <c r="D566" s="205" t="s">
        <v>1434</v>
      </c>
      <c r="E566" s="203" t="s">
        <v>1435</v>
      </c>
      <c r="F566" s="203" t="s">
        <v>1436</v>
      </c>
      <c r="G566" s="203" t="s">
        <v>133</v>
      </c>
    </row>
    <row r="567" spans="1:7" ht="36" customHeight="1">
      <c r="A567" s="206" t="s">
        <v>1257</v>
      </c>
      <c r="B567" s="207" t="s">
        <v>1437</v>
      </c>
      <c r="C567" s="207" t="s">
        <v>1258</v>
      </c>
      <c r="D567" s="208" t="s">
        <v>24</v>
      </c>
      <c r="E567" s="209">
        <v>1</v>
      </c>
      <c r="F567" s="210">
        <v>3697.3</v>
      </c>
      <c r="G567" s="210">
        <v>3697.3</v>
      </c>
    </row>
    <row r="568" spans="1:7" ht="24" customHeight="1">
      <c r="A568" s="211" t="s">
        <v>1527</v>
      </c>
      <c r="B568" s="212" t="s">
        <v>1439</v>
      </c>
      <c r="C568" s="212" t="s">
        <v>1528</v>
      </c>
      <c r="D568" s="213" t="s">
        <v>1441</v>
      </c>
      <c r="E568" s="214">
        <v>0.4</v>
      </c>
      <c r="F568" s="215">
        <v>18.72</v>
      </c>
      <c r="G568" s="215">
        <v>7.48</v>
      </c>
    </row>
    <row r="569" spans="1:7" ht="24" customHeight="1">
      <c r="A569" s="211" t="s">
        <v>1596</v>
      </c>
      <c r="B569" s="212" t="s">
        <v>1439</v>
      </c>
      <c r="C569" s="212" t="s">
        <v>1597</v>
      </c>
      <c r="D569" s="213" t="s">
        <v>1441</v>
      </c>
      <c r="E569" s="214">
        <v>0.4</v>
      </c>
      <c r="F569" s="215">
        <v>14.52</v>
      </c>
      <c r="G569" s="215">
        <v>5.8</v>
      </c>
    </row>
    <row r="570" spans="1:7" ht="24" customHeight="1">
      <c r="A570" s="216" t="s">
        <v>1784</v>
      </c>
      <c r="B570" s="217" t="s">
        <v>1437</v>
      </c>
      <c r="C570" s="217" t="s">
        <v>1785</v>
      </c>
      <c r="D570" s="218" t="s">
        <v>24</v>
      </c>
      <c r="E570" s="219">
        <v>1</v>
      </c>
      <c r="F570" s="220">
        <v>3684.02</v>
      </c>
      <c r="G570" s="220">
        <v>3684.02</v>
      </c>
    </row>
    <row r="571" spans="1:7" ht="18" customHeight="1">
      <c r="A571" s="203" t="s">
        <v>1431</v>
      </c>
      <c r="B571" s="204" t="s">
        <v>1432</v>
      </c>
      <c r="C571" s="204" t="s">
        <v>1433</v>
      </c>
      <c r="D571" s="205" t="s">
        <v>1434</v>
      </c>
      <c r="E571" s="203" t="s">
        <v>1435</v>
      </c>
      <c r="F571" s="203" t="s">
        <v>1436</v>
      </c>
      <c r="G571" s="203" t="s">
        <v>133</v>
      </c>
    </row>
    <row r="572" spans="1:7" ht="120" customHeight="1">
      <c r="A572" s="206" t="s">
        <v>1259</v>
      </c>
      <c r="B572" s="207" t="s">
        <v>1437</v>
      </c>
      <c r="C572" s="207" t="s">
        <v>1260</v>
      </c>
      <c r="D572" s="208" t="s">
        <v>24</v>
      </c>
      <c r="E572" s="209">
        <v>1</v>
      </c>
      <c r="F572" s="210">
        <v>120644.37</v>
      </c>
      <c r="G572" s="210">
        <v>120644.37</v>
      </c>
    </row>
    <row r="573" spans="1:7" ht="24" customHeight="1">
      <c r="A573" s="211" t="s">
        <v>1786</v>
      </c>
      <c r="B573" s="212" t="s">
        <v>1439</v>
      </c>
      <c r="C573" s="212" t="s">
        <v>1787</v>
      </c>
      <c r="D573" s="213" t="s">
        <v>1441</v>
      </c>
      <c r="E573" s="214">
        <v>6.1</v>
      </c>
      <c r="F573" s="215">
        <v>20.74</v>
      </c>
      <c r="G573" s="215">
        <v>126.51</v>
      </c>
    </row>
    <row r="574" spans="1:7" ht="24" customHeight="1">
      <c r="A574" s="211" t="s">
        <v>1662</v>
      </c>
      <c r="B574" s="212" t="s">
        <v>1439</v>
      </c>
      <c r="C574" s="212" t="s">
        <v>1663</v>
      </c>
      <c r="D574" s="213" t="s">
        <v>1441</v>
      </c>
      <c r="E574" s="214">
        <v>6.1</v>
      </c>
      <c r="F574" s="215">
        <v>15.93</v>
      </c>
      <c r="G574" s="215">
        <v>97.17</v>
      </c>
    </row>
    <row r="575" spans="1:7" ht="60" customHeight="1">
      <c r="A575" s="211" t="s">
        <v>1788</v>
      </c>
      <c r="B575" s="212" t="s">
        <v>1439</v>
      </c>
      <c r="C575" s="212" t="s">
        <v>1789</v>
      </c>
      <c r="D575" s="213" t="s">
        <v>1499</v>
      </c>
      <c r="E575" s="214">
        <v>3</v>
      </c>
      <c r="F575" s="215">
        <v>227.63</v>
      </c>
      <c r="G575" s="215">
        <v>682.89</v>
      </c>
    </row>
    <row r="576" spans="1:7" ht="120" customHeight="1">
      <c r="A576" s="216" t="s">
        <v>1790</v>
      </c>
      <c r="B576" s="217" t="s">
        <v>1437</v>
      </c>
      <c r="C576" s="217" t="s">
        <v>1260</v>
      </c>
      <c r="D576" s="218" t="s">
        <v>24</v>
      </c>
      <c r="E576" s="219">
        <v>1</v>
      </c>
      <c r="F576" s="220">
        <v>119737.8</v>
      </c>
      <c r="G576" s="220">
        <v>119737.8</v>
      </c>
    </row>
    <row r="577" spans="1:7" ht="18" customHeight="1">
      <c r="A577" s="203" t="s">
        <v>1431</v>
      </c>
      <c r="B577" s="204" t="s">
        <v>1432</v>
      </c>
      <c r="C577" s="204" t="s">
        <v>1433</v>
      </c>
      <c r="D577" s="205" t="s">
        <v>1434</v>
      </c>
      <c r="E577" s="203" t="s">
        <v>1435</v>
      </c>
      <c r="F577" s="203" t="s">
        <v>1436</v>
      </c>
      <c r="G577" s="203" t="s">
        <v>133</v>
      </c>
    </row>
    <row r="578" spans="1:7" ht="132" customHeight="1">
      <c r="A578" s="206" t="s">
        <v>1261</v>
      </c>
      <c r="B578" s="207" t="s">
        <v>1437</v>
      </c>
      <c r="C578" s="207" t="s">
        <v>1262</v>
      </c>
      <c r="D578" s="208" t="s">
        <v>24</v>
      </c>
      <c r="E578" s="209">
        <v>1</v>
      </c>
      <c r="F578" s="210">
        <v>250610.55</v>
      </c>
      <c r="G578" s="210">
        <v>250610.55</v>
      </c>
    </row>
    <row r="579" spans="1:7" ht="24" customHeight="1">
      <c r="A579" s="211" t="s">
        <v>1791</v>
      </c>
      <c r="B579" s="212" t="s">
        <v>1439</v>
      </c>
      <c r="C579" s="212" t="s">
        <v>1792</v>
      </c>
      <c r="D579" s="213" t="s">
        <v>1441</v>
      </c>
      <c r="E579" s="214">
        <v>6.5</v>
      </c>
      <c r="F579" s="215">
        <v>15.89</v>
      </c>
      <c r="G579" s="215">
        <v>103.28</v>
      </c>
    </row>
    <row r="580" spans="1:7" ht="24" customHeight="1">
      <c r="A580" s="211" t="s">
        <v>1793</v>
      </c>
      <c r="B580" s="212" t="s">
        <v>1439</v>
      </c>
      <c r="C580" s="212" t="s">
        <v>1794</v>
      </c>
      <c r="D580" s="213" t="s">
        <v>1441</v>
      </c>
      <c r="E580" s="214">
        <v>13</v>
      </c>
      <c r="F580" s="215">
        <v>14.6</v>
      </c>
      <c r="G580" s="215">
        <v>189.8</v>
      </c>
    </row>
    <row r="581" spans="1:7" ht="24" customHeight="1">
      <c r="A581" s="211" t="s">
        <v>1442</v>
      </c>
      <c r="B581" s="212" t="s">
        <v>1439</v>
      </c>
      <c r="C581" s="212" t="s">
        <v>1443</v>
      </c>
      <c r="D581" s="213" t="s">
        <v>1441</v>
      </c>
      <c r="E581" s="214">
        <v>13</v>
      </c>
      <c r="F581" s="215">
        <v>15.16</v>
      </c>
      <c r="G581" s="215">
        <v>197.08</v>
      </c>
    </row>
    <row r="582" spans="1:7" ht="24" customHeight="1">
      <c r="A582" s="211" t="s">
        <v>1795</v>
      </c>
      <c r="B582" s="212" t="s">
        <v>1439</v>
      </c>
      <c r="C582" s="212" t="s">
        <v>1796</v>
      </c>
      <c r="D582" s="213" t="s">
        <v>1499</v>
      </c>
      <c r="E582" s="214">
        <v>6.5</v>
      </c>
      <c r="F582" s="215">
        <v>0.06</v>
      </c>
      <c r="G582" s="215">
        <v>0.39</v>
      </c>
    </row>
    <row r="583" spans="1:7" ht="132" customHeight="1">
      <c r="A583" s="216" t="s">
        <v>1797</v>
      </c>
      <c r="B583" s="217" t="s">
        <v>1437</v>
      </c>
      <c r="C583" s="217" t="s">
        <v>1262</v>
      </c>
      <c r="D583" s="218" t="s">
        <v>24</v>
      </c>
      <c r="E583" s="219">
        <v>1</v>
      </c>
      <c r="F583" s="220">
        <v>250120</v>
      </c>
      <c r="G583" s="220">
        <v>250120</v>
      </c>
    </row>
    <row r="584" spans="1:7" ht="18" customHeight="1">
      <c r="A584" s="203" t="s">
        <v>1431</v>
      </c>
      <c r="B584" s="204" t="s">
        <v>1432</v>
      </c>
      <c r="C584" s="204" t="s">
        <v>1433</v>
      </c>
      <c r="D584" s="205" t="s">
        <v>1434</v>
      </c>
      <c r="E584" s="203" t="s">
        <v>1435</v>
      </c>
      <c r="F584" s="203" t="s">
        <v>1436</v>
      </c>
      <c r="G584" s="203" t="s">
        <v>133</v>
      </c>
    </row>
    <row r="585" spans="1:7" ht="24" customHeight="1">
      <c r="A585" s="206" t="s">
        <v>622</v>
      </c>
      <c r="B585" s="207" t="s">
        <v>1437</v>
      </c>
      <c r="C585" s="207" t="s">
        <v>623</v>
      </c>
      <c r="D585" s="208" t="s">
        <v>26</v>
      </c>
      <c r="E585" s="209">
        <v>1</v>
      </c>
      <c r="F585" s="210">
        <v>75.55</v>
      </c>
      <c r="G585" s="210">
        <v>75.55</v>
      </c>
    </row>
    <row r="586" spans="1:7" ht="24" customHeight="1">
      <c r="A586" s="211" t="s">
        <v>1621</v>
      </c>
      <c r="B586" s="212" t="s">
        <v>1439</v>
      </c>
      <c r="C586" s="212" t="s">
        <v>1622</v>
      </c>
      <c r="D586" s="213" t="s">
        <v>1441</v>
      </c>
      <c r="E586" s="214">
        <v>0.4</v>
      </c>
      <c r="F586" s="215">
        <v>19.53</v>
      </c>
      <c r="G586" s="215">
        <v>7.81</v>
      </c>
    </row>
    <row r="587" spans="1:7" ht="24" customHeight="1">
      <c r="A587" s="211" t="s">
        <v>1623</v>
      </c>
      <c r="B587" s="212" t="s">
        <v>1439</v>
      </c>
      <c r="C587" s="212" t="s">
        <v>1624</v>
      </c>
      <c r="D587" s="213" t="s">
        <v>1441</v>
      </c>
      <c r="E587" s="214">
        <v>0.4</v>
      </c>
      <c r="F587" s="215">
        <v>15.19</v>
      </c>
      <c r="G587" s="215">
        <v>6.07</v>
      </c>
    </row>
    <row r="588" spans="1:7" ht="24" customHeight="1">
      <c r="A588" s="216" t="s">
        <v>1798</v>
      </c>
      <c r="B588" s="217" t="s">
        <v>1437</v>
      </c>
      <c r="C588" s="217" t="s">
        <v>1799</v>
      </c>
      <c r="D588" s="218" t="s">
        <v>26</v>
      </c>
      <c r="E588" s="219">
        <v>1</v>
      </c>
      <c r="F588" s="220">
        <v>61.67</v>
      </c>
      <c r="G588" s="220">
        <v>61.67</v>
      </c>
    </row>
    <row r="589" spans="1:7" ht="18" customHeight="1">
      <c r="A589" s="203" t="s">
        <v>1431</v>
      </c>
      <c r="B589" s="204" t="s">
        <v>1432</v>
      </c>
      <c r="C589" s="204" t="s">
        <v>1433</v>
      </c>
      <c r="D589" s="205" t="s">
        <v>1434</v>
      </c>
      <c r="E589" s="203" t="s">
        <v>1435</v>
      </c>
      <c r="F589" s="203" t="s">
        <v>1436</v>
      </c>
      <c r="G589" s="203" t="s">
        <v>133</v>
      </c>
    </row>
    <row r="590" spans="1:7" ht="24" customHeight="1">
      <c r="A590" s="206" t="s">
        <v>624</v>
      </c>
      <c r="B590" s="207" t="s">
        <v>1437</v>
      </c>
      <c r="C590" s="207" t="s">
        <v>625</v>
      </c>
      <c r="D590" s="208" t="s">
        <v>24</v>
      </c>
      <c r="E590" s="209">
        <v>1</v>
      </c>
      <c r="F590" s="210">
        <v>26.2</v>
      </c>
      <c r="G590" s="210">
        <v>26.2</v>
      </c>
    </row>
    <row r="591" spans="1:7" ht="24" customHeight="1">
      <c r="A591" s="211" t="s">
        <v>1621</v>
      </c>
      <c r="B591" s="212" t="s">
        <v>1439</v>
      </c>
      <c r="C591" s="212" t="s">
        <v>1622</v>
      </c>
      <c r="D591" s="213" t="s">
        <v>1441</v>
      </c>
      <c r="E591" s="214">
        <v>0.38</v>
      </c>
      <c r="F591" s="215">
        <v>19.53</v>
      </c>
      <c r="G591" s="215">
        <v>7.42</v>
      </c>
    </row>
    <row r="592" spans="1:7" ht="24" customHeight="1">
      <c r="A592" s="211" t="s">
        <v>1623</v>
      </c>
      <c r="B592" s="212" t="s">
        <v>1439</v>
      </c>
      <c r="C592" s="212" t="s">
        <v>1624</v>
      </c>
      <c r="D592" s="213" t="s">
        <v>1441</v>
      </c>
      <c r="E592" s="214">
        <v>0.38</v>
      </c>
      <c r="F592" s="215">
        <v>15.19</v>
      </c>
      <c r="G592" s="215">
        <v>5.77</v>
      </c>
    </row>
    <row r="593" spans="1:7" ht="24" customHeight="1">
      <c r="A593" s="216" t="s">
        <v>1800</v>
      </c>
      <c r="B593" s="217" t="s">
        <v>1439</v>
      </c>
      <c r="C593" s="217" t="s">
        <v>1801</v>
      </c>
      <c r="D593" s="218" t="s">
        <v>24</v>
      </c>
      <c r="E593" s="219">
        <v>4</v>
      </c>
      <c r="F593" s="220">
        <v>0.31</v>
      </c>
      <c r="G593" s="220">
        <v>1.24</v>
      </c>
    </row>
    <row r="594" spans="1:7" ht="36" customHeight="1">
      <c r="A594" s="216" t="s">
        <v>1802</v>
      </c>
      <c r="B594" s="217" t="s">
        <v>1439</v>
      </c>
      <c r="C594" s="217" t="s">
        <v>1803</v>
      </c>
      <c r="D594" s="218" t="s">
        <v>24</v>
      </c>
      <c r="E594" s="219">
        <v>2</v>
      </c>
      <c r="F594" s="220">
        <v>0.46</v>
      </c>
      <c r="G594" s="220">
        <v>0.92</v>
      </c>
    </row>
    <row r="595" spans="1:7" ht="24" customHeight="1">
      <c r="A595" s="216" t="s">
        <v>1804</v>
      </c>
      <c r="B595" s="217" t="s">
        <v>1439</v>
      </c>
      <c r="C595" s="217" t="s">
        <v>1805</v>
      </c>
      <c r="D595" s="218" t="s">
        <v>26</v>
      </c>
      <c r="E595" s="219">
        <v>0.3</v>
      </c>
      <c r="F595" s="220">
        <v>4.53</v>
      </c>
      <c r="G595" s="220">
        <v>1.35</v>
      </c>
    </row>
    <row r="596" spans="1:7" ht="24" customHeight="1">
      <c r="A596" s="216" t="s">
        <v>1806</v>
      </c>
      <c r="B596" s="217" t="s">
        <v>1437</v>
      </c>
      <c r="C596" s="217" t="s">
        <v>1807</v>
      </c>
      <c r="D596" s="218" t="s">
        <v>24</v>
      </c>
      <c r="E596" s="219">
        <v>1</v>
      </c>
      <c r="F596" s="220">
        <v>9.5</v>
      </c>
      <c r="G596" s="220">
        <v>9.5</v>
      </c>
    </row>
    <row r="597" spans="1:7" ht="18" customHeight="1">
      <c r="A597" s="203" t="s">
        <v>1431</v>
      </c>
      <c r="B597" s="204" t="s">
        <v>1432</v>
      </c>
      <c r="C597" s="204" t="s">
        <v>1433</v>
      </c>
      <c r="D597" s="205" t="s">
        <v>1434</v>
      </c>
      <c r="E597" s="203" t="s">
        <v>1435</v>
      </c>
      <c r="F597" s="203" t="s">
        <v>1436</v>
      </c>
      <c r="G597" s="203" t="s">
        <v>133</v>
      </c>
    </row>
    <row r="598" spans="1:7" ht="24" customHeight="1">
      <c r="A598" s="206" t="s">
        <v>626</v>
      </c>
      <c r="B598" s="207" t="s">
        <v>1437</v>
      </c>
      <c r="C598" s="207" t="s">
        <v>627</v>
      </c>
      <c r="D598" s="208" t="s">
        <v>24</v>
      </c>
      <c r="E598" s="209">
        <v>1</v>
      </c>
      <c r="F598" s="210">
        <v>36.76</v>
      </c>
      <c r="G598" s="210">
        <v>36.76</v>
      </c>
    </row>
    <row r="599" spans="1:7" ht="24" customHeight="1">
      <c r="A599" s="211" t="s">
        <v>1621</v>
      </c>
      <c r="B599" s="212" t="s">
        <v>1439</v>
      </c>
      <c r="C599" s="212" t="s">
        <v>1622</v>
      </c>
      <c r="D599" s="213" t="s">
        <v>1441</v>
      </c>
      <c r="E599" s="214">
        <v>0.5</v>
      </c>
      <c r="F599" s="215">
        <v>19.53</v>
      </c>
      <c r="G599" s="215">
        <v>9.76</v>
      </c>
    </row>
    <row r="600" spans="1:7" ht="24" customHeight="1">
      <c r="A600" s="211" t="s">
        <v>1623</v>
      </c>
      <c r="B600" s="212" t="s">
        <v>1439</v>
      </c>
      <c r="C600" s="212" t="s">
        <v>1624</v>
      </c>
      <c r="D600" s="213" t="s">
        <v>1441</v>
      </c>
      <c r="E600" s="214">
        <v>0.3</v>
      </c>
      <c r="F600" s="215">
        <v>15.19</v>
      </c>
      <c r="G600" s="215">
        <v>4.55</v>
      </c>
    </row>
    <row r="601" spans="1:7" ht="24" customHeight="1">
      <c r="A601" s="216" t="s">
        <v>1808</v>
      </c>
      <c r="B601" s="217" t="s">
        <v>1439</v>
      </c>
      <c r="C601" s="217" t="s">
        <v>1809</v>
      </c>
      <c r="D601" s="218" t="s">
        <v>24</v>
      </c>
      <c r="E601" s="219">
        <v>1</v>
      </c>
      <c r="F601" s="220">
        <v>19.190000000000001</v>
      </c>
      <c r="G601" s="220">
        <v>19.190000000000001</v>
      </c>
    </row>
    <row r="602" spans="1:7" ht="36" customHeight="1">
      <c r="A602" s="216" t="s">
        <v>1810</v>
      </c>
      <c r="B602" s="217" t="s">
        <v>1439</v>
      </c>
      <c r="C602" s="217" t="s">
        <v>1811</v>
      </c>
      <c r="D602" s="218" t="s">
        <v>24</v>
      </c>
      <c r="E602" s="219">
        <v>2</v>
      </c>
      <c r="F602" s="220">
        <v>1.63</v>
      </c>
      <c r="G602" s="220">
        <v>3.26</v>
      </c>
    </row>
    <row r="603" spans="1:7" ht="18" customHeight="1">
      <c r="A603" s="203" t="s">
        <v>1431</v>
      </c>
      <c r="B603" s="204" t="s">
        <v>1432</v>
      </c>
      <c r="C603" s="204" t="s">
        <v>1433</v>
      </c>
      <c r="D603" s="205" t="s">
        <v>1434</v>
      </c>
      <c r="E603" s="203" t="s">
        <v>1435</v>
      </c>
      <c r="F603" s="203" t="s">
        <v>1436</v>
      </c>
      <c r="G603" s="203" t="s">
        <v>133</v>
      </c>
    </row>
    <row r="604" spans="1:7" ht="24" customHeight="1">
      <c r="A604" s="206" t="s">
        <v>628</v>
      </c>
      <c r="B604" s="207" t="s">
        <v>1437</v>
      </c>
      <c r="C604" s="207" t="s">
        <v>629</v>
      </c>
      <c r="D604" s="208" t="s">
        <v>24</v>
      </c>
      <c r="E604" s="209">
        <v>1</v>
      </c>
      <c r="F604" s="210">
        <v>41.48</v>
      </c>
      <c r="G604" s="210">
        <v>41.48</v>
      </c>
    </row>
    <row r="605" spans="1:7" ht="24" customHeight="1">
      <c r="A605" s="211" t="s">
        <v>1621</v>
      </c>
      <c r="B605" s="212" t="s">
        <v>1439</v>
      </c>
      <c r="C605" s="212" t="s">
        <v>1622</v>
      </c>
      <c r="D605" s="213" t="s">
        <v>1441</v>
      </c>
      <c r="E605" s="214">
        <v>0.2</v>
      </c>
      <c r="F605" s="215">
        <v>19.53</v>
      </c>
      <c r="G605" s="215">
        <v>3.9</v>
      </c>
    </row>
    <row r="606" spans="1:7" ht="24" customHeight="1">
      <c r="A606" s="211" t="s">
        <v>1623</v>
      </c>
      <c r="B606" s="212" t="s">
        <v>1439</v>
      </c>
      <c r="C606" s="212" t="s">
        <v>1624</v>
      </c>
      <c r="D606" s="213" t="s">
        <v>1441</v>
      </c>
      <c r="E606" s="214">
        <v>0.2</v>
      </c>
      <c r="F606" s="215">
        <v>15.19</v>
      </c>
      <c r="G606" s="215">
        <v>3.03</v>
      </c>
    </row>
    <row r="607" spans="1:7" ht="48" customHeight="1">
      <c r="A607" s="216" t="s">
        <v>1812</v>
      </c>
      <c r="B607" s="217" t="s">
        <v>1437</v>
      </c>
      <c r="C607" s="217" t="s">
        <v>1813</v>
      </c>
      <c r="D607" s="218" t="s">
        <v>24</v>
      </c>
      <c r="E607" s="219">
        <v>1</v>
      </c>
      <c r="F607" s="220">
        <v>34.549999999999997</v>
      </c>
      <c r="G607" s="220">
        <v>34.549999999999997</v>
      </c>
    </row>
    <row r="608" spans="1:7" ht="18" customHeight="1">
      <c r="A608" s="203" t="s">
        <v>1431</v>
      </c>
      <c r="B608" s="204" t="s">
        <v>1432</v>
      </c>
      <c r="C608" s="204" t="s">
        <v>1433</v>
      </c>
      <c r="D608" s="205" t="s">
        <v>1434</v>
      </c>
      <c r="E608" s="203" t="s">
        <v>1435</v>
      </c>
      <c r="F608" s="203" t="s">
        <v>1436</v>
      </c>
      <c r="G608" s="203" t="s">
        <v>133</v>
      </c>
    </row>
    <row r="609" spans="1:7" ht="24" customHeight="1">
      <c r="A609" s="206" t="s">
        <v>630</v>
      </c>
      <c r="B609" s="207" t="s">
        <v>1437</v>
      </c>
      <c r="C609" s="207" t="s">
        <v>631</v>
      </c>
      <c r="D609" s="208" t="s">
        <v>24</v>
      </c>
      <c r="E609" s="209">
        <v>1</v>
      </c>
      <c r="F609" s="210">
        <v>57.72</v>
      </c>
      <c r="G609" s="210">
        <v>57.72</v>
      </c>
    </row>
    <row r="610" spans="1:7" ht="24" customHeight="1">
      <c r="A610" s="211" t="s">
        <v>1621</v>
      </c>
      <c r="B610" s="212" t="s">
        <v>1439</v>
      </c>
      <c r="C610" s="212" t="s">
        <v>1622</v>
      </c>
      <c r="D610" s="213" t="s">
        <v>1441</v>
      </c>
      <c r="E610" s="214">
        <v>0.4</v>
      </c>
      <c r="F610" s="215">
        <v>19.53</v>
      </c>
      <c r="G610" s="215">
        <v>7.81</v>
      </c>
    </row>
    <row r="611" spans="1:7" ht="24" customHeight="1">
      <c r="A611" s="211" t="s">
        <v>1623</v>
      </c>
      <c r="B611" s="212" t="s">
        <v>1439</v>
      </c>
      <c r="C611" s="212" t="s">
        <v>1624</v>
      </c>
      <c r="D611" s="213" t="s">
        <v>1441</v>
      </c>
      <c r="E611" s="214">
        <v>0.4</v>
      </c>
      <c r="F611" s="215">
        <v>15.19</v>
      </c>
      <c r="G611" s="215">
        <v>6.07</v>
      </c>
    </row>
    <row r="612" spans="1:7" ht="72" customHeight="1">
      <c r="A612" s="216" t="s">
        <v>1814</v>
      </c>
      <c r="B612" s="217" t="s">
        <v>1437</v>
      </c>
      <c r="C612" s="217" t="s">
        <v>1815</v>
      </c>
      <c r="D612" s="218" t="s">
        <v>24</v>
      </c>
      <c r="E612" s="219">
        <v>1</v>
      </c>
      <c r="F612" s="220">
        <v>43.84</v>
      </c>
      <c r="G612" s="220">
        <v>43.84</v>
      </c>
    </row>
    <row r="613" spans="1:7" ht="18" customHeight="1">
      <c r="A613" s="203" t="s">
        <v>1431</v>
      </c>
      <c r="B613" s="204" t="s">
        <v>1432</v>
      </c>
      <c r="C613" s="204" t="s">
        <v>1433</v>
      </c>
      <c r="D613" s="205" t="s">
        <v>1434</v>
      </c>
      <c r="E613" s="203" t="s">
        <v>1435</v>
      </c>
      <c r="F613" s="203" t="s">
        <v>1436</v>
      </c>
      <c r="G613" s="203" t="s">
        <v>133</v>
      </c>
    </row>
    <row r="614" spans="1:7" ht="24" customHeight="1">
      <c r="A614" s="206" t="s">
        <v>632</v>
      </c>
      <c r="B614" s="207" t="s">
        <v>1437</v>
      </c>
      <c r="C614" s="207" t="s">
        <v>633</v>
      </c>
      <c r="D614" s="208" t="s">
        <v>24</v>
      </c>
      <c r="E614" s="209">
        <v>1</v>
      </c>
      <c r="F614" s="210">
        <v>102.24</v>
      </c>
      <c r="G614" s="210">
        <v>102.24</v>
      </c>
    </row>
    <row r="615" spans="1:7" ht="24" customHeight="1">
      <c r="A615" s="211" t="s">
        <v>1623</v>
      </c>
      <c r="B615" s="212" t="s">
        <v>1439</v>
      </c>
      <c r="C615" s="212" t="s">
        <v>1624</v>
      </c>
      <c r="D615" s="213" t="s">
        <v>1441</v>
      </c>
      <c r="E615" s="214">
        <v>0.56769999999999998</v>
      </c>
      <c r="F615" s="215">
        <v>15.19</v>
      </c>
      <c r="G615" s="215">
        <v>8.6199999999999992</v>
      </c>
    </row>
    <row r="616" spans="1:7" ht="24" customHeight="1">
      <c r="A616" s="211" t="s">
        <v>1621</v>
      </c>
      <c r="B616" s="212" t="s">
        <v>1439</v>
      </c>
      <c r="C616" s="212" t="s">
        <v>1622</v>
      </c>
      <c r="D616" s="213" t="s">
        <v>1441</v>
      </c>
      <c r="E616" s="214">
        <v>0.56769999999999998</v>
      </c>
      <c r="F616" s="215">
        <v>19.53</v>
      </c>
      <c r="G616" s="215">
        <v>11.08</v>
      </c>
    </row>
    <row r="617" spans="1:7" ht="36" customHeight="1">
      <c r="A617" s="216" t="s">
        <v>1677</v>
      </c>
      <c r="B617" s="217" t="s">
        <v>1439</v>
      </c>
      <c r="C617" s="217" t="s">
        <v>1678</v>
      </c>
      <c r="D617" s="218" t="s">
        <v>24</v>
      </c>
      <c r="E617" s="219">
        <v>3</v>
      </c>
      <c r="F617" s="220">
        <v>1.63</v>
      </c>
      <c r="G617" s="220">
        <v>4.8899999999999997</v>
      </c>
    </row>
    <row r="618" spans="1:7" ht="24" customHeight="1">
      <c r="A618" s="216" t="s">
        <v>1816</v>
      </c>
      <c r="B618" s="217" t="s">
        <v>1439</v>
      </c>
      <c r="C618" s="217" t="s">
        <v>1817</v>
      </c>
      <c r="D618" s="218" t="s">
        <v>24</v>
      </c>
      <c r="E618" s="219">
        <v>1</v>
      </c>
      <c r="F618" s="220">
        <v>77.650000000000006</v>
      </c>
      <c r="G618" s="220">
        <v>77.650000000000006</v>
      </c>
    </row>
    <row r="619" spans="1:7" ht="18" customHeight="1">
      <c r="A619" s="203" t="s">
        <v>1431</v>
      </c>
      <c r="B619" s="204" t="s">
        <v>1432</v>
      </c>
      <c r="C619" s="204" t="s">
        <v>1433</v>
      </c>
      <c r="D619" s="205" t="s">
        <v>1434</v>
      </c>
      <c r="E619" s="203" t="s">
        <v>1435</v>
      </c>
      <c r="F619" s="203" t="s">
        <v>1436</v>
      </c>
      <c r="G619" s="203" t="s">
        <v>133</v>
      </c>
    </row>
    <row r="620" spans="1:7" ht="24" customHeight="1">
      <c r="A620" s="206" t="s">
        <v>638</v>
      </c>
      <c r="B620" s="207" t="s">
        <v>1437</v>
      </c>
      <c r="C620" s="207" t="s">
        <v>639</v>
      </c>
      <c r="D620" s="208" t="s">
        <v>24</v>
      </c>
      <c r="E620" s="209">
        <v>1</v>
      </c>
      <c r="F620" s="210">
        <v>118</v>
      </c>
      <c r="G620" s="210">
        <v>118</v>
      </c>
    </row>
    <row r="621" spans="1:7" ht="24" customHeight="1">
      <c r="A621" s="211" t="s">
        <v>1623</v>
      </c>
      <c r="B621" s="212" t="s">
        <v>1439</v>
      </c>
      <c r="C621" s="212" t="s">
        <v>1624</v>
      </c>
      <c r="D621" s="213" t="s">
        <v>1441</v>
      </c>
      <c r="E621" s="214">
        <v>0.4</v>
      </c>
      <c r="F621" s="215">
        <v>15.19</v>
      </c>
      <c r="G621" s="215">
        <v>6.07</v>
      </c>
    </row>
    <row r="622" spans="1:7" ht="24" customHeight="1">
      <c r="A622" s="211" t="s">
        <v>1621</v>
      </c>
      <c r="B622" s="212" t="s">
        <v>1439</v>
      </c>
      <c r="C622" s="212" t="s">
        <v>1622</v>
      </c>
      <c r="D622" s="213" t="s">
        <v>1441</v>
      </c>
      <c r="E622" s="214">
        <v>0.4</v>
      </c>
      <c r="F622" s="215">
        <v>19.53</v>
      </c>
      <c r="G622" s="215">
        <v>7.81</v>
      </c>
    </row>
    <row r="623" spans="1:7" ht="36" customHeight="1">
      <c r="A623" s="216" t="s">
        <v>1818</v>
      </c>
      <c r="B623" s="217" t="s">
        <v>1439</v>
      </c>
      <c r="C623" s="217" t="s">
        <v>1819</v>
      </c>
      <c r="D623" s="218" t="s">
        <v>24</v>
      </c>
      <c r="E623" s="219">
        <v>3</v>
      </c>
      <c r="F623" s="220">
        <v>1.06</v>
      </c>
      <c r="G623" s="220">
        <v>3.18</v>
      </c>
    </row>
    <row r="624" spans="1:7" ht="24" customHeight="1">
      <c r="A624" s="216" t="s">
        <v>1820</v>
      </c>
      <c r="B624" s="217" t="s">
        <v>1437</v>
      </c>
      <c r="C624" s="217" t="s">
        <v>1821</v>
      </c>
      <c r="D624" s="218" t="s">
        <v>24</v>
      </c>
      <c r="E624" s="219">
        <v>1</v>
      </c>
      <c r="F624" s="220">
        <v>100.94</v>
      </c>
      <c r="G624" s="220">
        <v>100.94</v>
      </c>
    </row>
    <row r="625" spans="1:7" ht="18" customHeight="1">
      <c r="A625" s="203" t="s">
        <v>1431</v>
      </c>
      <c r="B625" s="204" t="s">
        <v>1432</v>
      </c>
      <c r="C625" s="204" t="s">
        <v>1433</v>
      </c>
      <c r="D625" s="205" t="s">
        <v>1434</v>
      </c>
      <c r="E625" s="203" t="s">
        <v>1435</v>
      </c>
      <c r="F625" s="203" t="s">
        <v>1436</v>
      </c>
      <c r="G625" s="203" t="s">
        <v>133</v>
      </c>
    </row>
    <row r="626" spans="1:7" ht="24" customHeight="1">
      <c r="A626" s="206" t="s">
        <v>646</v>
      </c>
      <c r="B626" s="207" t="s">
        <v>1437</v>
      </c>
      <c r="C626" s="207" t="s">
        <v>647</v>
      </c>
      <c r="D626" s="208" t="s">
        <v>24</v>
      </c>
      <c r="E626" s="209">
        <v>1</v>
      </c>
      <c r="F626" s="210">
        <v>110.08</v>
      </c>
      <c r="G626" s="210">
        <v>110.08</v>
      </c>
    </row>
    <row r="627" spans="1:7" ht="24" customHeight="1">
      <c r="A627" s="211" t="s">
        <v>1621</v>
      </c>
      <c r="B627" s="212" t="s">
        <v>1439</v>
      </c>
      <c r="C627" s="212" t="s">
        <v>1622</v>
      </c>
      <c r="D627" s="213" t="s">
        <v>1441</v>
      </c>
      <c r="E627" s="214">
        <v>0.3</v>
      </c>
      <c r="F627" s="215">
        <v>19.53</v>
      </c>
      <c r="G627" s="215">
        <v>5.85</v>
      </c>
    </row>
    <row r="628" spans="1:7" ht="24" customHeight="1">
      <c r="A628" s="211" t="s">
        <v>1442</v>
      </c>
      <c r="B628" s="212" t="s">
        <v>1439</v>
      </c>
      <c r="C628" s="212" t="s">
        <v>1443</v>
      </c>
      <c r="D628" s="213" t="s">
        <v>1441</v>
      </c>
      <c r="E628" s="214">
        <v>0.3</v>
      </c>
      <c r="F628" s="215">
        <v>15.16</v>
      </c>
      <c r="G628" s="215">
        <v>4.54</v>
      </c>
    </row>
    <row r="629" spans="1:7" ht="24" customHeight="1">
      <c r="A629" s="216" t="s">
        <v>1822</v>
      </c>
      <c r="B629" s="217" t="s">
        <v>1439</v>
      </c>
      <c r="C629" s="217" t="s">
        <v>1823</v>
      </c>
      <c r="D629" s="218" t="s">
        <v>24</v>
      </c>
      <c r="E629" s="219">
        <v>1</v>
      </c>
      <c r="F629" s="220">
        <v>99.69</v>
      </c>
      <c r="G629" s="220">
        <v>99.69</v>
      </c>
    </row>
    <row r="630" spans="1:7" ht="18" customHeight="1">
      <c r="A630" s="203" t="s">
        <v>1431</v>
      </c>
      <c r="B630" s="204" t="s">
        <v>1432</v>
      </c>
      <c r="C630" s="204" t="s">
        <v>1433</v>
      </c>
      <c r="D630" s="205" t="s">
        <v>1434</v>
      </c>
      <c r="E630" s="203" t="s">
        <v>1435</v>
      </c>
      <c r="F630" s="203" t="s">
        <v>1436</v>
      </c>
      <c r="G630" s="203" t="s">
        <v>133</v>
      </c>
    </row>
    <row r="631" spans="1:7" ht="24" customHeight="1">
      <c r="A631" s="206" t="s">
        <v>648</v>
      </c>
      <c r="B631" s="207" t="s">
        <v>1437</v>
      </c>
      <c r="C631" s="207" t="s">
        <v>649</v>
      </c>
      <c r="D631" s="208" t="s">
        <v>24</v>
      </c>
      <c r="E631" s="209">
        <v>1</v>
      </c>
      <c r="F631" s="210">
        <v>1257.9100000000001</v>
      </c>
      <c r="G631" s="210">
        <v>1257.9100000000001</v>
      </c>
    </row>
    <row r="632" spans="1:7" ht="24" customHeight="1">
      <c r="A632" s="211" t="s">
        <v>1662</v>
      </c>
      <c r="B632" s="212" t="s">
        <v>1439</v>
      </c>
      <c r="C632" s="212" t="s">
        <v>1663</v>
      </c>
      <c r="D632" s="213" t="s">
        <v>1441</v>
      </c>
      <c r="E632" s="214">
        <v>1.381</v>
      </c>
      <c r="F632" s="215">
        <v>15.93</v>
      </c>
      <c r="G632" s="215">
        <v>21.99</v>
      </c>
    </row>
    <row r="633" spans="1:7" ht="24" customHeight="1">
      <c r="A633" s="211" t="s">
        <v>1786</v>
      </c>
      <c r="B633" s="212" t="s">
        <v>1439</v>
      </c>
      <c r="C633" s="212" t="s">
        <v>1787</v>
      </c>
      <c r="D633" s="213" t="s">
        <v>1441</v>
      </c>
      <c r="E633" s="214">
        <v>1.0089999999999999</v>
      </c>
      <c r="F633" s="215">
        <v>20.74</v>
      </c>
      <c r="G633" s="215">
        <v>20.92</v>
      </c>
    </row>
    <row r="634" spans="1:7" ht="24" customHeight="1">
      <c r="A634" s="216" t="s">
        <v>1824</v>
      </c>
      <c r="B634" s="217" t="s">
        <v>1437</v>
      </c>
      <c r="C634" s="217" t="s">
        <v>1825</v>
      </c>
      <c r="D634" s="218" t="s">
        <v>5</v>
      </c>
      <c r="E634" s="219">
        <v>1</v>
      </c>
      <c r="F634" s="220">
        <v>1215</v>
      </c>
      <c r="G634" s="220">
        <v>1215</v>
      </c>
    </row>
    <row r="635" spans="1:7" ht="18" customHeight="1">
      <c r="A635" s="203" t="s">
        <v>1431</v>
      </c>
      <c r="B635" s="204" t="s">
        <v>1432</v>
      </c>
      <c r="C635" s="204" t="s">
        <v>1433</v>
      </c>
      <c r="D635" s="205" t="s">
        <v>1434</v>
      </c>
      <c r="E635" s="203" t="s">
        <v>1435</v>
      </c>
      <c r="F635" s="203" t="s">
        <v>1436</v>
      </c>
      <c r="G635" s="203" t="s">
        <v>133</v>
      </c>
    </row>
    <row r="636" spans="1:7" ht="24" customHeight="1">
      <c r="A636" s="206" t="s">
        <v>650</v>
      </c>
      <c r="B636" s="207" t="s">
        <v>1437</v>
      </c>
      <c r="C636" s="207" t="s">
        <v>651</v>
      </c>
      <c r="D636" s="208" t="s">
        <v>24</v>
      </c>
      <c r="E636" s="209">
        <v>1</v>
      </c>
      <c r="F636" s="210">
        <v>200.84</v>
      </c>
      <c r="G636" s="210">
        <v>200.84</v>
      </c>
    </row>
    <row r="637" spans="1:7" ht="24" customHeight="1">
      <c r="A637" s="211" t="s">
        <v>1621</v>
      </c>
      <c r="B637" s="212" t="s">
        <v>1439</v>
      </c>
      <c r="C637" s="212" t="s">
        <v>1622</v>
      </c>
      <c r="D637" s="213" t="s">
        <v>1441</v>
      </c>
      <c r="E637" s="214">
        <v>1</v>
      </c>
      <c r="F637" s="215">
        <v>19.53</v>
      </c>
      <c r="G637" s="215">
        <v>19.53</v>
      </c>
    </row>
    <row r="638" spans="1:7" ht="24" customHeight="1">
      <c r="A638" s="211" t="s">
        <v>1623</v>
      </c>
      <c r="B638" s="212" t="s">
        <v>1439</v>
      </c>
      <c r="C638" s="212" t="s">
        <v>1624</v>
      </c>
      <c r="D638" s="213" t="s">
        <v>1441</v>
      </c>
      <c r="E638" s="214">
        <v>1</v>
      </c>
      <c r="F638" s="215">
        <v>15.19</v>
      </c>
      <c r="G638" s="215">
        <v>15.19</v>
      </c>
    </row>
    <row r="639" spans="1:7" ht="24" customHeight="1">
      <c r="A639" s="216" t="s">
        <v>1826</v>
      </c>
      <c r="B639" s="217" t="s">
        <v>1437</v>
      </c>
      <c r="C639" s="217" t="s">
        <v>1827</v>
      </c>
      <c r="D639" s="218" t="s">
        <v>24</v>
      </c>
      <c r="E639" s="219">
        <v>1</v>
      </c>
      <c r="F639" s="220">
        <v>166.12</v>
      </c>
      <c r="G639" s="220">
        <v>166.12</v>
      </c>
    </row>
    <row r="640" spans="1:7" ht="18" customHeight="1">
      <c r="A640" s="203" t="s">
        <v>1431</v>
      </c>
      <c r="B640" s="204" t="s">
        <v>1432</v>
      </c>
      <c r="C640" s="204" t="s">
        <v>1433</v>
      </c>
      <c r="D640" s="205" t="s">
        <v>1434</v>
      </c>
      <c r="E640" s="203" t="s">
        <v>1435</v>
      </c>
      <c r="F640" s="203" t="s">
        <v>1436</v>
      </c>
      <c r="G640" s="203" t="s">
        <v>133</v>
      </c>
    </row>
    <row r="641" spans="1:7" ht="24" customHeight="1">
      <c r="A641" s="206" t="s">
        <v>662</v>
      </c>
      <c r="B641" s="207" t="s">
        <v>1437</v>
      </c>
      <c r="C641" s="207" t="s">
        <v>663</v>
      </c>
      <c r="D641" s="208" t="s">
        <v>24</v>
      </c>
      <c r="E641" s="209">
        <v>1</v>
      </c>
      <c r="F641" s="210">
        <v>62.34</v>
      </c>
      <c r="G641" s="210">
        <v>62.34</v>
      </c>
    </row>
    <row r="642" spans="1:7" ht="24" customHeight="1">
      <c r="A642" s="211" t="s">
        <v>1621</v>
      </c>
      <c r="B642" s="212" t="s">
        <v>1439</v>
      </c>
      <c r="C642" s="212" t="s">
        <v>1622</v>
      </c>
      <c r="D642" s="213" t="s">
        <v>1441</v>
      </c>
      <c r="E642" s="214">
        <v>0.5</v>
      </c>
      <c r="F642" s="215">
        <v>19.53</v>
      </c>
      <c r="G642" s="215">
        <v>9.76</v>
      </c>
    </row>
    <row r="643" spans="1:7" ht="24" customHeight="1">
      <c r="A643" s="211" t="s">
        <v>1623</v>
      </c>
      <c r="B643" s="212" t="s">
        <v>1439</v>
      </c>
      <c r="C643" s="212" t="s">
        <v>1624</v>
      </c>
      <c r="D643" s="213" t="s">
        <v>1441</v>
      </c>
      <c r="E643" s="214">
        <v>0.5</v>
      </c>
      <c r="F643" s="215">
        <v>15.19</v>
      </c>
      <c r="G643" s="215">
        <v>7.59</v>
      </c>
    </row>
    <row r="644" spans="1:7" ht="24" customHeight="1">
      <c r="A644" s="216" t="s">
        <v>1828</v>
      </c>
      <c r="B644" s="217" t="s">
        <v>1437</v>
      </c>
      <c r="C644" s="217" t="s">
        <v>1829</v>
      </c>
      <c r="D644" s="218" t="s">
        <v>24</v>
      </c>
      <c r="E644" s="219">
        <v>1</v>
      </c>
      <c r="F644" s="220">
        <v>44.99</v>
      </c>
      <c r="G644" s="220">
        <v>44.99</v>
      </c>
    </row>
    <row r="645" spans="1:7" ht="18" customHeight="1">
      <c r="A645" s="203" t="s">
        <v>1431</v>
      </c>
      <c r="B645" s="204" t="s">
        <v>1432</v>
      </c>
      <c r="C645" s="204" t="s">
        <v>1433</v>
      </c>
      <c r="D645" s="205" t="s">
        <v>1434</v>
      </c>
      <c r="E645" s="203" t="s">
        <v>1435</v>
      </c>
      <c r="F645" s="203" t="s">
        <v>1436</v>
      </c>
      <c r="G645" s="203" t="s">
        <v>133</v>
      </c>
    </row>
    <row r="646" spans="1:7" ht="24" customHeight="1">
      <c r="A646" s="206" t="s">
        <v>664</v>
      </c>
      <c r="B646" s="207" t="s">
        <v>1437</v>
      </c>
      <c r="C646" s="207" t="s">
        <v>665</v>
      </c>
      <c r="D646" s="208" t="s">
        <v>24</v>
      </c>
      <c r="E646" s="209">
        <v>1</v>
      </c>
      <c r="F646" s="210">
        <v>1799.83</v>
      </c>
      <c r="G646" s="210">
        <v>1799.83</v>
      </c>
    </row>
    <row r="647" spans="1:7" ht="24" customHeight="1">
      <c r="A647" s="211" t="s">
        <v>1621</v>
      </c>
      <c r="B647" s="212" t="s">
        <v>1439</v>
      </c>
      <c r="C647" s="212" t="s">
        <v>1622</v>
      </c>
      <c r="D647" s="213" t="s">
        <v>1441</v>
      </c>
      <c r="E647" s="214">
        <v>1.2</v>
      </c>
      <c r="F647" s="215">
        <v>19.53</v>
      </c>
      <c r="G647" s="215">
        <v>23.43</v>
      </c>
    </row>
    <row r="648" spans="1:7" ht="24" customHeight="1">
      <c r="A648" s="211" t="s">
        <v>1623</v>
      </c>
      <c r="B648" s="212" t="s">
        <v>1439</v>
      </c>
      <c r="C648" s="212" t="s">
        <v>1624</v>
      </c>
      <c r="D648" s="213" t="s">
        <v>1441</v>
      </c>
      <c r="E648" s="214">
        <v>1.2</v>
      </c>
      <c r="F648" s="215">
        <v>15.19</v>
      </c>
      <c r="G648" s="215">
        <v>18.22</v>
      </c>
    </row>
    <row r="649" spans="1:7" ht="24" customHeight="1">
      <c r="A649" s="216" t="s">
        <v>1830</v>
      </c>
      <c r="B649" s="217" t="s">
        <v>1439</v>
      </c>
      <c r="C649" s="217" t="s">
        <v>1831</v>
      </c>
      <c r="D649" s="218" t="s">
        <v>24</v>
      </c>
      <c r="E649" s="219">
        <v>2</v>
      </c>
      <c r="F649" s="220">
        <v>4.09</v>
      </c>
      <c r="G649" s="220">
        <v>8.18</v>
      </c>
    </row>
    <row r="650" spans="1:7" ht="24" customHeight="1">
      <c r="A650" s="216" t="s">
        <v>1832</v>
      </c>
      <c r="B650" s="217" t="s">
        <v>1437</v>
      </c>
      <c r="C650" s="217" t="s">
        <v>1833</v>
      </c>
      <c r="D650" s="218" t="s">
        <v>24</v>
      </c>
      <c r="E650" s="219">
        <v>1</v>
      </c>
      <c r="F650" s="220">
        <v>1750</v>
      </c>
      <c r="G650" s="220">
        <v>1750</v>
      </c>
    </row>
    <row r="651" spans="1:7" ht="18" customHeight="1">
      <c r="A651" s="203" t="s">
        <v>1431</v>
      </c>
      <c r="B651" s="204" t="s">
        <v>1432</v>
      </c>
      <c r="C651" s="204" t="s">
        <v>1433</v>
      </c>
      <c r="D651" s="205" t="s">
        <v>1434</v>
      </c>
      <c r="E651" s="203" t="s">
        <v>1435</v>
      </c>
      <c r="F651" s="203" t="s">
        <v>1436</v>
      </c>
      <c r="G651" s="203" t="s">
        <v>133</v>
      </c>
    </row>
    <row r="652" spans="1:7" ht="24" customHeight="1">
      <c r="A652" s="206" t="s">
        <v>666</v>
      </c>
      <c r="B652" s="207" t="s">
        <v>1437</v>
      </c>
      <c r="C652" s="207" t="s">
        <v>667</v>
      </c>
      <c r="D652" s="208" t="s">
        <v>24</v>
      </c>
      <c r="E652" s="209">
        <v>1</v>
      </c>
      <c r="F652" s="210">
        <v>10.45</v>
      </c>
      <c r="G652" s="210">
        <v>10.45</v>
      </c>
    </row>
    <row r="653" spans="1:7" ht="24" customHeight="1">
      <c r="A653" s="211" t="s">
        <v>1621</v>
      </c>
      <c r="B653" s="212" t="s">
        <v>1439</v>
      </c>
      <c r="C653" s="212" t="s">
        <v>1622</v>
      </c>
      <c r="D653" s="213" t="s">
        <v>1441</v>
      </c>
      <c r="E653" s="214">
        <v>0.2</v>
      </c>
      <c r="F653" s="215">
        <v>19.53</v>
      </c>
      <c r="G653" s="215">
        <v>3.9</v>
      </c>
    </row>
    <row r="654" spans="1:7" ht="24" customHeight="1">
      <c r="A654" s="211" t="s">
        <v>1623</v>
      </c>
      <c r="B654" s="212" t="s">
        <v>1439</v>
      </c>
      <c r="C654" s="212" t="s">
        <v>1624</v>
      </c>
      <c r="D654" s="213" t="s">
        <v>1441</v>
      </c>
      <c r="E654" s="214">
        <v>0.15</v>
      </c>
      <c r="F654" s="215">
        <v>15.19</v>
      </c>
      <c r="G654" s="215">
        <v>2.27</v>
      </c>
    </row>
    <row r="655" spans="1:7" ht="24" customHeight="1">
      <c r="A655" s="216" t="s">
        <v>1834</v>
      </c>
      <c r="B655" s="217" t="s">
        <v>1437</v>
      </c>
      <c r="C655" s="217" t="s">
        <v>667</v>
      </c>
      <c r="D655" s="218" t="s">
        <v>24</v>
      </c>
      <c r="E655" s="219">
        <v>1</v>
      </c>
      <c r="F655" s="220">
        <v>4.28</v>
      </c>
      <c r="G655" s="220">
        <v>4.28</v>
      </c>
    </row>
    <row r="656" spans="1:7" ht="18" customHeight="1">
      <c r="A656" s="203" t="s">
        <v>1431</v>
      </c>
      <c r="B656" s="204" t="s">
        <v>1432</v>
      </c>
      <c r="C656" s="204" t="s">
        <v>1433</v>
      </c>
      <c r="D656" s="205" t="s">
        <v>1434</v>
      </c>
      <c r="E656" s="203" t="s">
        <v>1435</v>
      </c>
      <c r="F656" s="203" t="s">
        <v>1436</v>
      </c>
      <c r="G656" s="203" t="s">
        <v>133</v>
      </c>
    </row>
    <row r="657" spans="1:7" ht="24" customHeight="1">
      <c r="A657" s="206" t="s">
        <v>670</v>
      </c>
      <c r="B657" s="207" t="s">
        <v>1437</v>
      </c>
      <c r="C657" s="207" t="s">
        <v>671</v>
      </c>
      <c r="D657" s="208" t="s">
        <v>24</v>
      </c>
      <c r="E657" s="209">
        <v>1</v>
      </c>
      <c r="F657" s="210">
        <v>41.93</v>
      </c>
      <c r="G657" s="210">
        <v>41.93</v>
      </c>
    </row>
    <row r="658" spans="1:7" ht="24" customHeight="1">
      <c r="A658" s="211" t="s">
        <v>1621</v>
      </c>
      <c r="B658" s="212" t="s">
        <v>1439</v>
      </c>
      <c r="C658" s="212" t="s">
        <v>1622</v>
      </c>
      <c r="D658" s="213" t="s">
        <v>1441</v>
      </c>
      <c r="E658" s="214">
        <v>0.2</v>
      </c>
      <c r="F658" s="215">
        <v>19.53</v>
      </c>
      <c r="G658" s="215">
        <v>3.9</v>
      </c>
    </row>
    <row r="659" spans="1:7" ht="24" customHeight="1">
      <c r="A659" s="211" t="s">
        <v>1623</v>
      </c>
      <c r="B659" s="212" t="s">
        <v>1439</v>
      </c>
      <c r="C659" s="212" t="s">
        <v>1624</v>
      </c>
      <c r="D659" s="213" t="s">
        <v>1441</v>
      </c>
      <c r="E659" s="214">
        <v>0.2</v>
      </c>
      <c r="F659" s="215">
        <v>15.19</v>
      </c>
      <c r="G659" s="215">
        <v>3.03</v>
      </c>
    </row>
    <row r="660" spans="1:7" ht="24" customHeight="1">
      <c r="A660" s="216" t="s">
        <v>1835</v>
      </c>
      <c r="B660" s="217" t="s">
        <v>1437</v>
      </c>
      <c r="C660" s="217" t="s">
        <v>1836</v>
      </c>
      <c r="D660" s="218" t="s">
        <v>24</v>
      </c>
      <c r="E660" s="219">
        <v>1</v>
      </c>
      <c r="F660" s="220">
        <v>35</v>
      </c>
      <c r="G660" s="220">
        <v>35</v>
      </c>
    </row>
    <row r="661" spans="1:7" ht="18" customHeight="1">
      <c r="A661" s="203" t="s">
        <v>1431</v>
      </c>
      <c r="B661" s="204" t="s">
        <v>1432</v>
      </c>
      <c r="C661" s="204" t="s">
        <v>1433</v>
      </c>
      <c r="D661" s="205" t="s">
        <v>1434</v>
      </c>
      <c r="E661" s="203" t="s">
        <v>1435</v>
      </c>
      <c r="F661" s="203" t="s">
        <v>1436</v>
      </c>
      <c r="G661" s="203" t="s">
        <v>133</v>
      </c>
    </row>
    <row r="662" spans="1:7" ht="24" customHeight="1">
      <c r="A662" s="206" t="s">
        <v>680</v>
      </c>
      <c r="B662" s="207" t="s">
        <v>1437</v>
      </c>
      <c r="C662" s="207" t="s">
        <v>681</v>
      </c>
      <c r="D662" s="208" t="s">
        <v>24</v>
      </c>
      <c r="E662" s="209">
        <v>1</v>
      </c>
      <c r="F662" s="210">
        <v>23610.37</v>
      </c>
      <c r="G662" s="210">
        <v>23610.37</v>
      </c>
    </row>
    <row r="663" spans="1:7" ht="120" customHeight="1">
      <c r="A663" s="216" t="s">
        <v>1837</v>
      </c>
      <c r="B663" s="217" t="s">
        <v>1437</v>
      </c>
      <c r="C663" s="217" t="s">
        <v>1838</v>
      </c>
      <c r="D663" s="218" t="s">
        <v>24</v>
      </c>
      <c r="E663" s="219">
        <v>1</v>
      </c>
      <c r="F663" s="220">
        <v>4898.87</v>
      </c>
      <c r="G663" s="220">
        <v>4898.87</v>
      </c>
    </row>
    <row r="664" spans="1:7" ht="96" customHeight="1">
      <c r="A664" s="216" t="s">
        <v>1839</v>
      </c>
      <c r="B664" s="217" t="s">
        <v>1437</v>
      </c>
      <c r="C664" s="217" t="s">
        <v>1840</v>
      </c>
      <c r="D664" s="218" t="s">
        <v>24</v>
      </c>
      <c r="E664" s="219">
        <v>1</v>
      </c>
      <c r="F664" s="220">
        <v>4202.8900000000003</v>
      </c>
      <c r="G664" s="220">
        <v>4202.8900000000003</v>
      </c>
    </row>
    <row r="665" spans="1:7" ht="24" customHeight="1">
      <c r="A665" s="216" t="s">
        <v>1841</v>
      </c>
      <c r="B665" s="217" t="s">
        <v>1437</v>
      </c>
      <c r="C665" s="217" t="s">
        <v>1842</v>
      </c>
      <c r="D665" s="218" t="s">
        <v>24</v>
      </c>
      <c r="E665" s="219">
        <v>1</v>
      </c>
      <c r="F665" s="220">
        <v>603.49</v>
      </c>
      <c r="G665" s="220">
        <v>603.49</v>
      </c>
    </row>
    <row r="666" spans="1:7" ht="24" customHeight="1">
      <c r="A666" s="216" t="s">
        <v>1843</v>
      </c>
      <c r="B666" s="217" t="s">
        <v>1437</v>
      </c>
      <c r="C666" s="217" t="s">
        <v>1844</v>
      </c>
      <c r="D666" s="218" t="s">
        <v>24</v>
      </c>
      <c r="E666" s="219">
        <v>1</v>
      </c>
      <c r="F666" s="220">
        <v>345.83</v>
      </c>
      <c r="G666" s="220">
        <v>345.83</v>
      </c>
    </row>
    <row r="667" spans="1:7" ht="84" customHeight="1">
      <c r="A667" s="216" t="s">
        <v>1845</v>
      </c>
      <c r="B667" s="217" t="s">
        <v>1437</v>
      </c>
      <c r="C667" s="217" t="s">
        <v>1846</v>
      </c>
      <c r="D667" s="218" t="s">
        <v>24</v>
      </c>
      <c r="E667" s="219">
        <v>1</v>
      </c>
      <c r="F667" s="220">
        <v>2150.11</v>
      </c>
      <c r="G667" s="220">
        <v>2150.11</v>
      </c>
    </row>
    <row r="668" spans="1:7" ht="72" customHeight="1">
      <c r="A668" s="216" t="s">
        <v>1847</v>
      </c>
      <c r="B668" s="217" t="s">
        <v>1437</v>
      </c>
      <c r="C668" s="217" t="s">
        <v>1848</v>
      </c>
      <c r="D668" s="218" t="s">
        <v>24</v>
      </c>
      <c r="E668" s="219">
        <v>1</v>
      </c>
      <c r="F668" s="220">
        <v>2413.5700000000002</v>
      </c>
      <c r="G668" s="220">
        <v>2413.5700000000002</v>
      </c>
    </row>
    <row r="669" spans="1:7" ht="72" customHeight="1">
      <c r="A669" s="216" t="s">
        <v>1849</v>
      </c>
      <c r="B669" s="217" t="s">
        <v>1437</v>
      </c>
      <c r="C669" s="217" t="s">
        <v>1850</v>
      </c>
      <c r="D669" s="218" t="s">
        <v>24</v>
      </c>
      <c r="E669" s="219">
        <v>1</v>
      </c>
      <c r="F669" s="220">
        <v>2215.9699999999998</v>
      </c>
      <c r="G669" s="220">
        <v>2215.9699999999998</v>
      </c>
    </row>
    <row r="670" spans="1:7" ht="72" customHeight="1">
      <c r="A670" s="216" t="s">
        <v>1851</v>
      </c>
      <c r="B670" s="217" t="s">
        <v>1437</v>
      </c>
      <c r="C670" s="217" t="s">
        <v>1852</v>
      </c>
      <c r="D670" s="218" t="s">
        <v>24</v>
      </c>
      <c r="E670" s="219">
        <v>1</v>
      </c>
      <c r="F670" s="220">
        <v>2084.2399999999998</v>
      </c>
      <c r="G670" s="220">
        <v>2084.2399999999998</v>
      </c>
    </row>
    <row r="671" spans="1:7" ht="72" customHeight="1">
      <c r="A671" s="216" t="s">
        <v>1853</v>
      </c>
      <c r="B671" s="217" t="s">
        <v>1437</v>
      </c>
      <c r="C671" s="217" t="s">
        <v>1854</v>
      </c>
      <c r="D671" s="218" t="s">
        <v>24</v>
      </c>
      <c r="E671" s="219">
        <v>1</v>
      </c>
      <c r="F671" s="220">
        <v>2347.6999999999998</v>
      </c>
      <c r="G671" s="220">
        <v>2347.6999999999998</v>
      </c>
    </row>
    <row r="672" spans="1:7" ht="84" customHeight="1">
      <c r="A672" s="216" t="s">
        <v>1855</v>
      </c>
      <c r="B672" s="217" t="s">
        <v>1437</v>
      </c>
      <c r="C672" s="217" t="s">
        <v>1856</v>
      </c>
      <c r="D672" s="218" t="s">
        <v>24</v>
      </c>
      <c r="E672" s="219">
        <v>1</v>
      </c>
      <c r="F672" s="220">
        <v>2347.6999999999998</v>
      </c>
      <c r="G672" s="220">
        <v>2347.6999999999998</v>
      </c>
    </row>
    <row r="673" spans="1:7" ht="18" customHeight="1">
      <c r="A673" s="203" t="s">
        <v>1431</v>
      </c>
      <c r="B673" s="204" t="s">
        <v>1432</v>
      </c>
      <c r="C673" s="204" t="s">
        <v>1433</v>
      </c>
      <c r="D673" s="205" t="s">
        <v>1434</v>
      </c>
      <c r="E673" s="203" t="s">
        <v>1435</v>
      </c>
      <c r="F673" s="203" t="s">
        <v>1436</v>
      </c>
      <c r="G673" s="203" t="s">
        <v>133</v>
      </c>
    </row>
    <row r="674" spans="1:7" ht="36" customHeight="1">
      <c r="A674" s="206" t="s">
        <v>690</v>
      </c>
      <c r="B674" s="207" t="s">
        <v>1437</v>
      </c>
      <c r="C674" s="207" t="s">
        <v>691</v>
      </c>
      <c r="D674" s="208" t="s">
        <v>24</v>
      </c>
      <c r="E674" s="209">
        <v>1</v>
      </c>
      <c r="F674" s="210">
        <v>93460.61</v>
      </c>
      <c r="G674" s="210">
        <v>93460.61</v>
      </c>
    </row>
    <row r="675" spans="1:7" ht="24" customHeight="1">
      <c r="A675" s="211" t="s">
        <v>1621</v>
      </c>
      <c r="B675" s="212" t="s">
        <v>1439</v>
      </c>
      <c r="C675" s="212" t="s">
        <v>1622</v>
      </c>
      <c r="D675" s="213" t="s">
        <v>1441</v>
      </c>
      <c r="E675" s="214">
        <v>5</v>
      </c>
      <c r="F675" s="215">
        <v>19.53</v>
      </c>
      <c r="G675" s="215">
        <v>97.65</v>
      </c>
    </row>
    <row r="676" spans="1:7" ht="24" customHeight="1">
      <c r="A676" s="211" t="s">
        <v>1442</v>
      </c>
      <c r="B676" s="212" t="s">
        <v>1439</v>
      </c>
      <c r="C676" s="212" t="s">
        <v>1443</v>
      </c>
      <c r="D676" s="213" t="s">
        <v>1441</v>
      </c>
      <c r="E676" s="214">
        <v>5</v>
      </c>
      <c r="F676" s="215">
        <v>15.16</v>
      </c>
      <c r="G676" s="215">
        <v>75.8</v>
      </c>
    </row>
    <row r="677" spans="1:7" ht="36" customHeight="1">
      <c r="A677" s="216" t="s">
        <v>1857</v>
      </c>
      <c r="B677" s="217" t="s">
        <v>1439</v>
      </c>
      <c r="C677" s="217" t="s">
        <v>1858</v>
      </c>
      <c r="D677" s="218" t="s">
        <v>24</v>
      </c>
      <c r="E677" s="219">
        <v>1</v>
      </c>
      <c r="F677" s="220">
        <v>93287.16</v>
      </c>
      <c r="G677" s="220">
        <v>93287.16</v>
      </c>
    </row>
    <row r="678" spans="1:7" ht="18" customHeight="1">
      <c r="A678" s="203" t="s">
        <v>1431</v>
      </c>
      <c r="B678" s="204" t="s">
        <v>1432</v>
      </c>
      <c r="C678" s="204" t="s">
        <v>1433</v>
      </c>
      <c r="D678" s="205" t="s">
        <v>1434</v>
      </c>
      <c r="E678" s="203" t="s">
        <v>1435</v>
      </c>
      <c r="F678" s="203" t="s">
        <v>1436</v>
      </c>
      <c r="G678" s="203" t="s">
        <v>133</v>
      </c>
    </row>
    <row r="679" spans="1:7" ht="36" customHeight="1">
      <c r="A679" s="206" t="s">
        <v>692</v>
      </c>
      <c r="B679" s="207" t="s">
        <v>1437</v>
      </c>
      <c r="C679" s="207" t="s">
        <v>693</v>
      </c>
      <c r="D679" s="208" t="s">
        <v>24</v>
      </c>
      <c r="E679" s="209">
        <v>1</v>
      </c>
      <c r="F679" s="210">
        <v>33894.239999999998</v>
      </c>
      <c r="G679" s="210">
        <v>33894.239999999998</v>
      </c>
    </row>
    <row r="680" spans="1:7" ht="24" customHeight="1">
      <c r="A680" s="211" t="s">
        <v>1859</v>
      </c>
      <c r="B680" s="212" t="s">
        <v>1439</v>
      </c>
      <c r="C680" s="212" t="s">
        <v>1860</v>
      </c>
      <c r="D680" s="213" t="s">
        <v>1441</v>
      </c>
      <c r="E680" s="214">
        <v>15</v>
      </c>
      <c r="F680" s="215">
        <v>19.12</v>
      </c>
      <c r="G680" s="215">
        <v>286.8</v>
      </c>
    </row>
    <row r="681" spans="1:7" ht="24" customHeight="1">
      <c r="A681" s="211" t="s">
        <v>1621</v>
      </c>
      <c r="B681" s="212" t="s">
        <v>1439</v>
      </c>
      <c r="C681" s="212" t="s">
        <v>1622</v>
      </c>
      <c r="D681" s="213" t="s">
        <v>1441</v>
      </c>
      <c r="E681" s="214">
        <v>15</v>
      </c>
      <c r="F681" s="215">
        <v>19.53</v>
      </c>
      <c r="G681" s="215">
        <v>292.95</v>
      </c>
    </row>
    <row r="682" spans="1:7" ht="24" customHeight="1">
      <c r="A682" s="211" t="s">
        <v>1623</v>
      </c>
      <c r="B682" s="212" t="s">
        <v>1439</v>
      </c>
      <c r="C682" s="212" t="s">
        <v>1624</v>
      </c>
      <c r="D682" s="213" t="s">
        <v>1441</v>
      </c>
      <c r="E682" s="214">
        <v>15</v>
      </c>
      <c r="F682" s="215">
        <v>15.19</v>
      </c>
      <c r="G682" s="215">
        <v>227.85</v>
      </c>
    </row>
    <row r="683" spans="1:7" ht="36" customHeight="1">
      <c r="A683" s="216" t="s">
        <v>1861</v>
      </c>
      <c r="B683" s="217" t="s">
        <v>1437</v>
      </c>
      <c r="C683" s="217" t="s">
        <v>693</v>
      </c>
      <c r="D683" s="218" t="s">
        <v>24</v>
      </c>
      <c r="E683" s="219">
        <v>1</v>
      </c>
      <c r="F683" s="220">
        <v>33086.639999999999</v>
      </c>
      <c r="G683" s="220">
        <v>33086.639999999999</v>
      </c>
    </row>
    <row r="684" spans="1:7" ht="18" customHeight="1">
      <c r="A684" s="203" t="s">
        <v>1431</v>
      </c>
      <c r="B684" s="204" t="s">
        <v>1432</v>
      </c>
      <c r="C684" s="204" t="s">
        <v>1433</v>
      </c>
      <c r="D684" s="205" t="s">
        <v>1434</v>
      </c>
      <c r="E684" s="203" t="s">
        <v>1435</v>
      </c>
      <c r="F684" s="203" t="s">
        <v>1436</v>
      </c>
      <c r="G684" s="203" t="s">
        <v>133</v>
      </c>
    </row>
    <row r="685" spans="1:7" ht="36" customHeight="1">
      <c r="A685" s="206" t="s">
        <v>694</v>
      </c>
      <c r="B685" s="207" t="s">
        <v>1437</v>
      </c>
      <c r="C685" s="207" t="s">
        <v>695</v>
      </c>
      <c r="D685" s="208" t="s">
        <v>24</v>
      </c>
      <c r="E685" s="209">
        <v>1</v>
      </c>
      <c r="F685" s="210">
        <v>4525.04</v>
      </c>
      <c r="G685" s="210">
        <v>4525.04</v>
      </c>
    </row>
    <row r="686" spans="1:7" ht="24" customHeight="1">
      <c r="A686" s="211" t="s">
        <v>1621</v>
      </c>
      <c r="B686" s="212" t="s">
        <v>1439</v>
      </c>
      <c r="C686" s="212" t="s">
        <v>1622</v>
      </c>
      <c r="D686" s="213" t="s">
        <v>1441</v>
      </c>
      <c r="E686" s="214">
        <v>2</v>
      </c>
      <c r="F686" s="215">
        <v>19.53</v>
      </c>
      <c r="G686" s="215">
        <v>39.06</v>
      </c>
    </row>
    <row r="687" spans="1:7" ht="24" customHeight="1">
      <c r="A687" s="211" t="s">
        <v>1442</v>
      </c>
      <c r="B687" s="212" t="s">
        <v>1439</v>
      </c>
      <c r="C687" s="212" t="s">
        <v>1443</v>
      </c>
      <c r="D687" s="213" t="s">
        <v>1441</v>
      </c>
      <c r="E687" s="214">
        <v>3</v>
      </c>
      <c r="F687" s="215">
        <v>15.16</v>
      </c>
      <c r="G687" s="215">
        <v>45.48</v>
      </c>
    </row>
    <row r="688" spans="1:7" ht="24" customHeight="1">
      <c r="A688" s="211" t="s">
        <v>1454</v>
      </c>
      <c r="B688" s="212" t="s">
        <v>1439</v>
      </c>
      <c r="C688" s="212" t="s">
        <v>1455</v>
      </c>
      <c r="D688" s="213" t="s">
        <v>1441</v>
      </c>
      <c r="E688" s="214">
        <v>1</v>
      </c>
      <c r="F688" s="215">
        <v>18.86</v>
      </c>
      <c r="G688" s="215">
        <v>18.86</v>
      </c>
    </row>
    <row r="689" spans="1:7" ht="48" customHeight="1">
      <c r="A689" s="216" t="s">
        <v>1862</v>
      </c>
      <c r="B689" s="217" t="s">
        <v>1437</v>
      </c>
      <c r="C689" s="217" t="s">
        <v>1863</v>
      </c>
      <c r="D689" s="218" t="s">
        <v>24</v>
      </c>
      <c r="E689" s="219">
        <v>1</v>
      </c>
      <c r="F689" s="220">
        <v>4421.6400000000003</v>
      </c>
      <c r="G689" s="220">
        <v>4421.6400000000003</v>
      </c>
    </row>
    <row r="690" spans="1:7" ht="18" customHeight="1">
      <c r="A690" s="203" t="s">
        <v>1431</v>
      </c>
      <c r="B690" s="204" t="s">
        <v>1432</v>
      </c>
      <c r="C690" s="204" t="s">
        <v>1433</v>
      </c>
      <c r="D690" s="205" t="s">
        <v>1434</v>
      </c>
      <c r="E690" s="203" t="s">
        <v>1435</v>
      </c>
      <c r="F690" s="203" t="s">
        <v>1436</v>
      </c>
      <c r="G690" s="203" t="s">
        <v>133</v>
      </c>
    </row>
    <row r="691" spans="1:7" ht="24" customHeight="1">
      <c r="A691" s="206" t="s">
        <v>696</v>
      </c>
      <c r="B691" s="207" t="s">
        <v>1437</v>
      </c>
      <c r="C691" s="207" t="s">
        <v>697</v>
      </c>
      <c r="D691" s="208" t="s">
        <v>24</v>
      </c>
      <c r="E691" s="209">
        <v>1</v>
      </c>
      <c r="F691" s="210">
        <v>934.64</v>
      </c>
      <c r="G691" s="210">
        <v>934.64</v>
      </c>
    </row>
    <row r="692" spans="1:7" ht="24" customHeight="1">
      <c r="A692" s="211" t="s">
        <v>1621</v>
      </c>
      <c r="B692" s="212" t="s">
        <v>1439</v>
      </c>
      <c r="C692" s="212" t="s">
        <v>1622</v>
      </c>
      <c r="D692" s="213" t="s">
        <v>1441</v>
      </c>
      <c r="E692" s="214">
        <v>0.8</v>
      </c>
      <c r="F692" s="215">
        <v>19.53</v>
      </c>
      <c r="G692" s="215">
        <v>15.62</v>
      </c>
    </row>
    <row r="693" spans="1:7" ht="24" customHeight="1">
      <c r="A693" s="211" t="s">
        <v>1623</v>
      </c>
      <c r="B693" s="212" t="s">
        <v>1439</v>
      </c>
      <c r="C693" s="212" t="s">
        <v>1624</v>
      </c>
      <c r="D693" s="213" t="s">
        <v>1441</v>
      </c>
      <c r="E693" s="214">
        <v>1.6</v>
      </c>
      <c r="F693" s="215">
        <v>15.19</v>
      </c>
      <c r="G693" s="215">
        <v>24.3</v>
      </c>
    </row>
    <row r="694" spans="1:7" ht="24" customHeight="1">
      <c r="A694" s="211" t="s">
        <v>1864</v>
      </c>
      <c r="B694" s="212" t="s">
        <v>1439</v>
      </c>
      <c r="C694" s="212" t="s">
        <v>1865</v>
      </c>
      <c r="D694" s="213" t="s">
        <v>1441</v>
      </c>
      <c r="E694" s="214">
        <v>0.3</v>
      </c>
      <c r="F694" s="215">
        <v>19.61</v>
      </c>
      <c r="G694" s="215">
        <v>5.88</v>
      </c>
    </row>
    <row r="695" spans="1:7" ht="24" customHeight="1">
      <c r="A695" s="216" t="s">
        <v>1866</v>
      </c>
      <c r="B695" s="217" t="s">
        <v>1437</v>
      </c>
      <c r="C695" s="217" t="s">
        <v>1867</v>
      </c>
      <c r="D695" s="218" t="s">
        <v>24</v>
      </c>
      <c r="E695" s="219">
        <v>1</v>
      </c>
      <c r="F695" s="220">
        <v>888.84</v>
      </c>
      <c r="G695" s="220">
        <v>888.84</v>
      </c>
    </row>
    <row r="696" spans="1:7" ht="18" customHeight="1">
      <c r="A696" s="203" t="s">
        <v>1431</v>
      </c>
      <c r="B696" s="204" t="s">
        <v>1432</v>
      </c>
      <c r="C696" s="204" t="s">
        <v>1433</v>
      </c>
      <c r="D696" s="205" t="s">
        <v>1434</v>
      </c>
      <c r="E696" s="203" t="s">
        <v>1435</v>
      </c>
      <c r="F696" s="203" t="s">
        <v>1436</v>
      </c>
      <c r="G696" s="203" t="s">
        <v>133</v>
      </c>
    </row>
    <row r="697" spans="1:7" ht="24" customHeight="1">
      <c r="A697" s="206" t="s">
        <v>698</v>
      </c>
      <c r="B697" s="207" t="s">
        <v>1437</v>
      </c>
      <c r="C697" s="207" t="s">
        <v>699</v>
      </c>
      <c r="D697" s="208" t="s">
        <v>24</v>
      </c>
      <c r="E697" s="209">
        <v>1</v>
      </c>
      <c r="F697" s="210">
        <v>804.76</v>
      </c>
      <c r="G697" s="210">
        <v>804.76</v>
      </c>
    </row>
    <row r="698" spans="1:7" ht="24" customHeight="1">
      <c r="A698" s="211" t="s">
        <v>1621</v>
      </c>
      <c r="B698" s="212" t="s">
        <v>1439</v>
      </c>
      <c r="C698" s="212" t="s">
        <v>1622</v>
      </c>
      <c r="D698" s="213" t="s">
        <v>1441</v>
      </c>
      <c r="E698" s="214">
        <v>1.3</v>
      </c>
      <c r="F698" s="215">
        <v>19.53</v>
      </c>
      <c r="G698" s="215">
        <v>25.38</v>
      </c>
    </row>
    <row r="699" spans="1:7" ht="24" customHeight="1">
      <c r="A699" s="211" t="s">
        <v>1623</v>
      </c>
      <c r="B699" s="212" t="s">
        <v>1439</v>
      </c>
      <c r="C699" s="212" t="s">
        <v>1624</v>
      </c>
      <c r="D699" s="213" t="s">
        <v>1441</v>
      </c>
      <c r="E699" s="214">
        <v>2</v>
      </c>
      <c r="F699" s="215">
        <v>15.19</v>
      </c>
      <c r="G699" s="215">
        <v>30.38</v>
      </c>
    </row>
    <row r="700" spans="1:7" ht="24" customHeight="1">
      <c r="A700" s="216" t="s">
        <v>1868</v>
      </c>
      <c r="B700" s="217" t="s">
        <v>1437</v>
      </c>
      <c r="C700" s="217" t="s">
        <v>1869</v>
      </c>
      <c r="D700" s="218" t="s">
        <v>24</v>
      </c>
      <c r="E700" s="219">
        <v>1</v>
      </c>
      <c r="F700" s="220">
        <v>749</v>
      </c>
      <c r="G700" s="220">
        <v>749</v>
      </c>
    </row>
    <row r="701" spans="1:7" ht="18" customHeight="1">
      <c r="A701" s="203" t="s">
        <v>1431</v>
      </c>
      <c r="B701" s="204" t="s">
        <v>1432</v>
      </c>
      <c r="C701" s="204" t="s">
        <v>1433</v>
      </c>
      <c r="D701" s="205" t="s">
        <v>1434</v>
      </c>
      <c r="E701" s="203" t="s">
        <v>1435</v>
      </c>
      <c r="F701" s="203" t="s">
        <v>1436</v>
      </c>
      <c r="G701" s="203" t="s">
        <v>133</v>
      </c>
    </row>
    <row r="702" spans="1:7" ht="24" customHeight="1">
      <c r="A702" s="206" t="s">
        <v>700</v>
      </c>
      <c r="B702" s="207" t="s">
        <v>1437</v>
      </c>
      <c r="C702" s="207" t="s">
        <v>701</v>
      </c>
      <c r="D702" s="208" t="s">
        <v>24</v>
      </c>
      <c r="E702" s="209">
        <v>1</v>
      </c>
      <c r="F702" s="210">
        <v>1735.8</v>
      </c>
      <c r="G702" s="210">
        <v>1735.8</v>
      </c>
    </row>
    <row r="703" spans="1:7" ht="24" customHeight="1">
      <c r="A703" s="211" t="s">
        <v>1621</v>
      </c>
      <c r="B703" s="212" t="s">
        <v>1439</v>
      </c>
      <c r="C703" s="212" t="s">
        <v>1622</v>
      </c>
      <c r="D703" s="213" t="s">
        <v>1441</v>
      </c>
      <c r="E703" s="214">
        <v>0.8</v>
      </c>
      <c r="F703" s="215">
        <v>19.53</v>
      </c>
      <c r="G703" s="215">
        <v>15.62</v>
      </c>
    </row>
    <row r="704" spans="1:7" ht="24" customHeight="1">
      <c r="A704" s="211" t="s">
        <v>1623</v>
      </c>
      <c r="B704" s="212" t="s">
        <v>1439</v>
      </c>
      <c r="C704" s="212" t="s">
        <v>1624</v>
      </c>
      <c r="D704" s="213" t="s">
        <v>1441</v>
      </c>
      <c r="E704" s="214">
        <v>1.6</v>
      </c>
      <c r="F704" s="215">
        <v>15.19</v>
      </c>
      <c r="G704" s="215">
        <v>24.3</v>
      </c>
    </row>
    <row r="705" spans="1:7" ht="24" customHeight="1">
      <c r="A705" s="211" t="s">
        <v>1864</v>
      </c>
      <c r="B705" s="212" t="s">
        <v>1439</v>
      </c>
      <c r="C705" s="212" t="s">
        <v>1865</v>
      </c>
      <c r="D705" s="213" t="s">
        <v>1441</v>
      </c>
      <c r="E705" s="214">
        <v>0.3</v>
      </c>
      <c r="F705" s="215">
        <v>19.61</v>
      </c>
      <c r="G705" s="215">
        <v>5.88</v>
      </c>
    </row>
    <row r="706" spans="1:7" ht="24" customHeight="1">
      <c r="A706" s="216" t="s">
        <v>1870</v>
      </c>
      <c r="B706" s="217" t="s">
        <v>1437</v>
      </c>
      <c r="C706" s="217" t="s">
        <v>1871</v>
      </c>
      <c r="D706" s="218" t="s">
        <v>24</v>
      </c>
      <c r="E706" s="219">
        <v>1</v>
      </c>
      <c r="F706" s="220">
        <v>1690</v>
      </c>
      <c r="G706" s="220">
        <v>1690</v>
      </c>
    </row>
    <row r="707" spans="1:7" ht="18" customHeight="1">
      <c r="A707" s="203" t="s">
        <v>1431</v>
      </c>
      <c r="B707" s="204" t="s">
        <v>1432</v>
      </c>
      <c r="C707" s="204" t="s">
        <v>1433</v>
      </c>
      <c r="D707" s="205" t="s">
        <v>1434</v>
      </c>
      <c r="E707" s="203" t="s">
        <v>1435</v>
      </c>
      <c r="F707" s="203" t="s">
        <v>1436</v>
      </c>
      <c r="G707" s="203" t="s">
        <v>133</v>
      </c>
    </row>
    <row r="708" spans="1:7" ht="36" customHeight="1">
      <c r="A708" s="206" t="s">
        <v>702</v>
      </c>
      <c r="B708" s="207" t="s">
        <v>1437</v>
      </c>
      <c r="C708" s="207" t="s">
        <v>703</v>
      </c>
      <c r="D708" s="208" t="s">
        <v>24</v>
      </c>
      <c r="E708" s="209">
        <v>1</v>
      </c>
      <c r="F708" s="210">
        <v>1757.72</v>
      </c>
      <c r="G708" s="210">
        <v>1757.72</v>
      </c>
    </row>
    <row r="709" spans="1:7" ht="24" customHeight="1">
      <c r="A709" s="211" t="s">
        <v>1621</v>
      </c>
      <c r="B709" s="212" t="s">
        <v>1439</v>
      </c>
      <c r="C709" s="212" t="s">
        <v>1622</v>
      </c>
      <c r="D709" s="213" t="s">
        <v>1441</v>
      </c>
      <c r="E709" s="214">
        <v>1</v>
      </c>
      <c r="F709" s="215">
        <v>19.53</v>
      </c>
      <c r="G709" s="215">
        <v>19.53</v>
      </c>
    </row>
    <row r="710" spans="1:7" ht="24" customHeight="1">
      <c r="A710" s="211" t="s">
        <v>1623</v>
      </c>
      <c r="B710" s="212" t="s">
        <v>1439</v>
      </c>
      <c r="C710" s="212" t="s">
        <v>1624</v>
      </c>
      <c r="D710" s="213" t="s">
        <v>1441</v>
      </c>
      <c r="E710" s="214">
        <v>1</v>
      </c>
      <c r="F710" s="215">
        <v>15.19</v>
      </c>
      <c r="G710" s="215">
        <v>15.19</v>
      </c>
    </row>
    <row r="711" spans="1:7" ht="24" customHeight="1">
      <c r="A711" s="216" t="s">
        <v>1872</v>
      </c>
      <c r="B711" s="217" t="s">
        <v>1437</v>
      </c>
      <c r="C711" s="217" t="s">
        <v>1873</v>
      </c>
      <c r="D711" s="218" t="s">
        <v>24</v>
      </c>
      <c r="E711" s="219">
        <v>1</v>
      </c>
      <c r="F711" s="220">
        <v>1723</v>
      </c>
      <c r="G711" s="220">
        <v>1723</v>
      </c>
    </row>
    <row r="712" spans="1:7" ht="18" customHeight="1">
      <c r="A712" s="203" t="s">
        <v>1431</v>
      </c>
      <c r="B712" s="204" t="s">
        <v>1432</v>
      </c>
      <c r="C712" s="204" t="s">
        <v>1433</v>
      </c>
      <c r="D712" s="205" t="s">
        <v>1434</v>
      </c>
      <c r="E712" s="203" t="s">
        <v>1435</v>
      </c>
      <c r="F712" s="203" t="s">
        <v>1436</v>
      </c>
      <c r="G712" s="203" t="s">
        <v>133</v>
      </c>
    </row>
    <row r="713" spans="1:7" ht="36" customHeight="1">
      <c r="A713" s="206" t="s">
        <v>704</v>
      </c>
      <c r="B713" s="207" t="s">
        <v>1437</v>
      </c>
      <c r="C713" s="207" t="s">
        <v>705</v>
      </c>
      <c r="D713" s="208" t="s">
        <v>24</v>
      </c>
      <c r="E713" s="209">
        <v>1</v>
      </c>
      <c r="F713" s="210">
        <v>559.38</v>
      </c>
      <c r="G713" s="210">
        <v>559.38</v>
      </c>
    </row>
    <row r="714" spans="1:7" ht="24" customHeight="1">
      <c r="A714" s="211" t="s">
        <v>1621</v>
      </c>
      <c r="B714" s="212" t="s">
        <v>1439</v>
      </c>
      <c r="C714" s="212" t="s">
        <v>1622</v>
      </c>
      <c r="D714" s="213" t="s">
        <v>1441</v>
      </c>
      <c r="E714" s="214">
        <v>2</v>
      </c>
      <c r="F714" s="215">
        <v>19.53</v>
      </c>
      <c r="G714" s="215">
        <v>39.06</v>
      </c>
    </row>
    <row r="715" spans="1:7" ht="24" customHeight="1">
      <c r="A715" s="211" t="s">
        <v>1442</v>
      </c>
      <c r="B715" s="212" t="s">
        <v>1439</v>
      </c>
      <c r="C715" s="212" t="s">
        <v>1443</v>
      </c>
      <c r="D715" s="213" t="s">
        <v>1441</v>
      </c>
      <c r="E715" s="214">
        <v>2</v>
      </c>
      <c r="F715" s="215">
        <v>15.16</v>
      </c>
      <c r="G715" s="215">
        <v>30.32</v>
      </c>
    </row>
    <row r="716" spans="1:7" ht="36" customHeight="1">
      <c r="A716" s="216" t="s">
        <v>1874</v>
      </c>
      <c r="B716" s="217" t="s">
        <v>1437</v>
      </c>
      <c r="C716" s="217" t="s">
        <v>1875</v>
      </c>
      <c r="D716" s="218" t="s">
        <v>24</v>
      </c>
      <c r="E716" s="219">
        <v>1</v>
      </c>
      <c r="F716" s="220">
        <v>490</v>
      </c>
      <c r="G716" s="220">
        <v>490</v>
      </c>
    </row>
    <row r="717" spans="1:7" ht="18" customHeight="1">
      <c r="A717" s="203" t="s">
        <v>1431</v>
      </c>
      <c r="B717" s="204" t="s">
        <v>1432</v>
      </c>
      <c r="C717" s="204" t="s">
        <v>1433</v>
      </c>
      <c r="D717" s="205" t="s">
        <v>1434</v>
      </c>
      <c r="E717" s="203" t="s">
        <v>1435</v>
      </c>
      <c r="F717" s="203" t="s">
        <v>1436</v>
      </c>
      <c r="G717" s="203" t="s">
        <v>133</v>
      </c>
    </row>
    <row r="718" spans="1:7" ht="24" customHeight="1">
      <c r="A718" s="206" t="s">
        <v>706</v>
      </c>
      <c r="B718" s="207" t="s">
        <v>1437</v>
      </c>
      <c r="C718" s="207" t="s">
        <v>707</v>
      </c>
      <c r="D718" s="208" t="s">
        <v>24</v>
      </c>
      <c r="E718" s="209">
        <v>1</v>
      </c>
      <c r="F718" s="210">
        <v>1699.86</v>
      </c>
      <c r="G718" s="210">
        <v>1699.86</v>
      </c>
    </row>
    <row r="719" spans="1:7" ht="24" customHeight="1">
      <c r="A719" s="211" t="s">
        <v>1623</v>
      </c>
      <c r="B719" s="212" t="s">
        <v>1439</v>
      </c>
      <c r="C719" s="212" t="s">
        <v>1624</v>
      </c>
      <c r="D719" s="213" t="s">
        <v>1441</v>
      </c>
      <c r="E719" s="214">
        <v>3</v>
      </c>
      <c r="F719" s="215">
        <v>15.19</v>
      </c>
      <c r="G719" s="215">
        <v>45.57</v>
      </c>
    </row>
    <row r="720" spans="1:7" ht="24" customHeight="1">
      <c r="A720" s="211" t="s">
        <v>1621</v>
      </c>
      <c r="B720" s="212" t="s">
        <v>1439</v>
      </c>
      <c r="C720" s="212" t="s">
        <v>1622</v>
      </c>
      <c r="D720" s="213" t="s">
        <v>1441</v>
      </c>
      <c r="E720" s="214">
        <v>3</v>
      </c>
      <c r="F720" s="215">
        <v>19.53</v>
      </c>
      <c r="G720" s="215">
        <v>58.59</v>
      </c>
    </row>
    <row r="721" spans="1:7" ht="24" customHeight="1">
      <c r="A721" s="216" t="s">
        <v>1876</v>
      </c>
      <c r="B721" s="217" t="s">
        <v>1437</v>
      </c>
      <c r="C721" s="217" t="s">
        <v>1877</v>
      </c>
      <c r="D721" s="218" t="s">
        <v>24</v>
      </c>
      <c r="E721" s="219">
        <v>1</v>
      </c>
      <c r="F721" s="220">
        <v>1595.7</v>
      </c>
      <c r="G721" s="220">
        <v>1595.7</v>
      </c>
    </row>
    <row r="722" spans="1:7" ht="18" customHeight="1">
      <c r="A722" s="203" t="s">
        <v>1431</v>
      </c>
      <c r="B722" s="204" t="s">
        <v>1432</v>
      </c>
      <c r="C722" s="204" t="s">
        <v>1433</v>
      </c>
      <c r="D722" s="205" t="s">
        <v>1434</v>
      </c>
      <c r="E722" s="203" t="s">
        <v>1435</v>
      </c>
      <c r="F722" s="203" t="s">
        <v>1436</v>
      </c>
      <c r="G722" s="203" t="s">
        <v>133</v>
      </c>
    </row>
    <row r="723" spans="1:7" ht="24" customHeight="1">
      <c r="A723" s="206" t="s">
        <v>708</v>
      </c>
      <c r="B723" s="207" t="s">
        <v>1437</v>
      </c>
      <c r="C723" s="207" t="s">
        <v>709</v>
      </c>
      <c r="D723" s="208" t="s">
        <v>26</v>
      </c>
      <c r="E723" s="209">
        <v>1</v>
      </c>
      <c r="F723" s="210">
        <v>64.77</v>
      </c>
      <c r="G723" s="210">
        <v>64.77</v>
      </c>
    </row>
    <row r="724" spans="1:7" ht="24" customHeight="1">
      <c r="A724" s="211" t="s">
        <v>1621</v>
      </c>
      <c r="B724" s="212" t="s">
        <v>1439</v>
      </c>
      <c r="C724" s="212" t="s">
        <v>1622</v>
      </c>
      <c r="D724" s="213" t="s">
        <v>1441</v>
      </c>
      <c r="E724" s="214">
        <v>0.4</v>
      </c>
      <c r="F724" s="215">
        <v>19.53</v>
      </c>
      <c r="G724" s="215">
        <v>7.81</v>
      </c>
    </row>
    <row r="725" spans="1:7" ht="24" customHeight="1">
      <c r="A725" s="211" t="s">
        <v>1623</v>
      </c>
      <c r="B725" s="212" t="s">
        <v>1439</v>
      </c>
      <c r="C725" s="212" t="s">
        <v>1624</v>
      </c>
      <c r="D725" s="213" t="s">
        <v>1441</v>
      </c>
      <c r="E725" s="214">
        <v>0.4</v>
      </c>
      <c r="F725" s="215">
        <v>15.19</v>
      </c>
      <c r="G725" s="215">
        <v>6.07</v>
      </c>
    </row>
    <row r="726" spans="1:7" ht="24" customHeight="1">
      <c r="A726" s="216" t="s">
        <v>1878</v>
      </c>
      <c r="B726" s="217" t="s">
        <v>1437</v>
      </c>
      <c r="C726" s="217" t="s">
        <v>1879</v>
      </c>
      <c r="D726" s="218" t="s">
        <v>26</v>
      </c>
      <c r="E726" s="219">
        <v>1</v>
      </c>
      <c r="F726" s="220">
        <v>50.89</v>
      </c>
      <c r="G726" s="220">
        <v>50.89</v>
      </c>
    </row>
    <row r="727" spans="1:7" ht="18" customHeight="1">
      <c r="A727" s="203" t="s">
        <v>1431</v>
      </c>
      <c r="B727" s="204" t="s">
        <v>1432</v>
      </c>
      <c r="C727" s="204" t="s">
        <v>1433</v>
      </c>
      <c r="D727" s="205" t="s">
        <v>1434</v>
      </c>
      <c r="E727" s="203" t="s">
        <v>1435</v>
      </c>
      <c r="F727" s="203" t="s">
        <v>1436</v>
      </c>
      <c r="G727" s="203" t="s">
        <v>133</v>
      </c>
    </row>
    <row r="728" spans="1:7" ht="24" customHeight="1">
      <c r="A728" s="206" t="s">
        <v>710</v>
      </c>
      <c r="B728" s="207" t="s">
        <v>1437</v>
      </c>
      <c r="C728" s="207" t="s">
        <v>711</v>
      </c>
      <c r="D728" s="208" t="s">
        <v>24</v>
      </c>
      <c r="E728" s="209">
        <v>1</v>
      </c>
      <c r="F728" s="210">
        <v>23.37</v>
      </c>
      <c r="G728" s="210">
        <v>23.37</v>
      </c>
    </row>
    <row r="729" spans="1:7" ht="24" customHeight="1">
      <c r="A729" s="211" t="s">
        <v>1621</v>
      </c>
      <c r="B729" s="212" t="s">
        <v>1439</v>
      </c>
      <c r="C729" s="212" t="s">
        <v>1622</v>
      </c>
      <c r="D729" s="213" t="s">
        <v>1441</v>
      </c>
      <c r="E729" s="214">
        <v>0.2</v>
      </c>
      <c r="F729" s="215">
        <v>19.53</v>
      </c>
      <c r="G729" s="215">
        <v>3.9</v>
      </c>
    </row>
    <row r="730" spans="1:7" ht="24" customHeight="1">
      <c r="A730" s="211" t="s">
        <v>1623</v>
      </c>
      <c r="B730" s="212" t="s">
        <v>1439</v>
      </c>
      <c r="C730" s="212" t="s">
        <v>1624</v>
      </c>
      <c r="D730" s="213" t="s">
        <v>1441</v>
      </c>
      <c r="E730" s="214">
        <v>0.2</v>
      </c>
      <c r="F730" s="215">
        <v>15.19</v>
      </c>
      <c r="G730" s="215">
        <v>3.03</v>
      </c>
    </row>
    <row r="731" spans="1:7" ht="24" customHeight="1">
      <c r="A731" s="216" t="s">
        <v>1880</v>
      </c>
      <c r="B731" s="217" t="s">
        <v>1437</v>
      </c>
      <c r="C731" s="217" t="s">
        <v>1881</v>
      </c>
      <c r="D731" s="218" t="s">
        <v>24</v>
      </c>
      <c r="E731" s="219">
        <v>1</v>
      </c>
      <c r="F731" s="220">
        <v>16.440000000000001</v>
      </c>
      <c r="G731" s="220">
        <v>16.440000000000001</v>
      </c>
    </row>
    <row r="732" spans="1:7" ht="18" customHeight="1">
      <c r="A732" s="203" t="s">
        <v>1431</v>
      </c>
      <c r="B732" s="204" t="s">
        <v>1432</v>
      </c>
      <c r="C732" s="204" t="s">
        <v>1433</v>
      </c>
      <c r="D732" s="205" t="s">
        <v>1434</v>
      </c>
      <c r="E732" s="203" t="s">
        <v>1435</v>
      </c>
      <c r="F732" s="203" t="s">
        <v>1436</v>
      </c>
      <c r="G732" s="203" t="s">
        <v>133</v>
      </c>
    </row>
    <row r="733" spans="1:7" ht="24" customHeight="1">
      <c r="A733" s="206" t="s">
        <v>712</v>
      </c>
      <c r="B733" s="207" t="s">
        <v>1437</v>
      </c>
      <c r="C733" s="207" t="s">
        <v>713</v>
      </c>
      <c r="D733" s="208" t="s">
        <v>24</v>
      </c>
      <c r="E733" s="209">
        <v>1</v>
      </c>
      <c r="F733" s="210">
        <v>15.76</v>
      </c>
      <c r="G733" s="210">
        <v>15.76</v>
      </c>
    </row>
    <row r="734" spans="1:7" ht="24" customHeight="1">
      <c r="A734" s="211" t="s">
        <v>1623</v>
      </c>
      <c r="B734" s="212" t="s">
        <v>1439</v>
      </c>
      <c r="C734" s="212" t="s">
        <v>1624</v>
      </c>
      <c r="D734" s="213" t="s">
        <v>1441</v>
      </c>
      <c r="E734" s="214">
        <v>0.2</v>
      </c>
      <c r="F734" s="215">
        <v>15.19</v>
      </c>
      <c r="G734" s="215">
        <v>3.03</v>
      </c>
    </row>
    <row r="735" spans="1:7" ht="24" customHeight="1">
      <c r="A735" s="216" t="s">
        <v>1882</v>
      </c>
      <c r="B735" s="217" t="s">
        <v>1437</v>
      </c>
      <c r="C735" s="217" t="s">
        <v>1883</v>
      </c>
      <c r="D735" s="218" t="s">
        <v>24</v>
      </c>
      <c r="E735" s="219">
        <v>1</v>
      </c>
      <c r="F735" s="220">
        <v>12.73</v>
      </c>
      <c r="G735" s="220">
        <v>12.73</v>
      </c>
    </row>
    <row r="736" spans="1:7" ht="18" customHeight="1">
      <c r="A736" s="203" t="s">
        <v>1431</v>
      </c>
      <c r="B736" s="204" t="s">
        <v>1432</v>
      </c>
      <c r="C736" s="204" t="s">
        <v>1433</v>
      </c>
      <c r="D736" s="205" t="s">
        <v>1434</v>
      </c>
      <c r="E736" s="203" t="s">
        <v>1435</v>
      </c>
      <c r="F736" s="203" t="s">
        <v>1436</v>
      </c>
      <c r="G736" s="203" t="s">
        <v>133</v>
      </c>
    </row>
    <row r="737" spans="1:7" ht="24" customHeight="1">
      <c r="A737" s="206" t="s">
        <v>714</v>
      </c>
      <c r="B737" s="207" t="s">
        <v>1437</v>
      </c>
      <c r="C737" s="207" t="s">
        <v>715</v>
      </c>
      <c r="D737" s="208" t="s">
        <v>5</v>
      </c>
      <c r="E737" s="209">
        <v>1</v>
      </c>
      <c r="F737" s="210">
        <v>55.93</v>
      </c>
      <c r="G737" s="210">
        <v>55.93</v>
      </c>
    </row>
    <row r="738" spans="1:7" ht="24" customHeight="1">
      <c r="A738" s="211" t="s">
        <v>1621</v>
      </c>
      <c r="B738" s="212" t="s">
        <v>1439</v>
      </c>
      <c r="C738" s="212" t="s">
        <v>1622</v>
      </c>
      <c r="D738" s="213" t="s">
        <v>1441</v>
      </c>
      <c r="E738" s="214">
        <v>0.2</v>
      </c>
      <c r="F738" s="215">
        <v>19.53</v>
      </c>
      <c r="G738" s="215">
        <v>3.9</v>
      </c>
    </row>
    <row r="739" spans="1:7" ht="24" customHeight="1">
      <c r="A739" s="211" t="s">
        <v>1623</v>
      </c>
      <c r="B739" s="212" t="s">
        <v>1439</v>
      </c>
      <c r="C739" s="212" t="s">
        <v>1624</v>
      </c>
      <c r="D739" s="213" t="s">
        <v>1441</v>
      </c>
      <c r="E739" s="214">
        <v>0.2</v>
      </c>
      <c r="F739" s="215">
        <v>15.19</v>
      </c>
      <c r="G739" s="215">
        <v>3.03</v>
      </c>
    </row>
    <row r="740" spans="1:7" ht="24" customHeight="1">
      <c r="A740" s="216" t="s">
        <v>1884</v>
      </c>
      <c r="B740" s="217" t="s">
        <v>1437</v>
      </c>
      <c r="C740" s="217" t="s">
        <v>1885</v>
      </c>
      <c r="D740" s="218" t="s">
        <v>5</v>
      </c>
      <c r="E740" s="219">
        <v>1</v>
      </c>
      <c r="F740" s="220">
        <v>49</v>
      </c>
      <c r="G740" s="220">
        <v>49</v>
      </c>
    </row>
    <row r="741" spans="1:7" ht="18" customHeight="1">
      <c r="A741" s="203" t="s">
        <v>1431</v>
      </c>
      <c r="B741" s="204" t="s">
        <v>1432</v>
      </c>
      <c r="C741" s="204" t="s">
        <v>1433</v>
      </c>
      <c r="D741" s="205" t="s">
        <v>1434</v>
      </c>
      <c r="E741" s="203" t="s">
        <v>1435</v>
      </c>
      <c r="F741" s="203" t="s">
        <v>1436</v>
      </c>
      <c r="G741" s="203" t="s">
        <v>133</v>
      </c>
    </row>
    <row r="742" spans="1:7" ht="24" customHeight="1">
      <c r="A742" s="206" t="s">
        <v>716</v>
      </c>
      <c r="B742" s="207" t="s">
        <v>1437</v>
      </c>
      <c r="C742" s="207" t="s">
        <v>717</v>
      </c>
      <c r="D742" s="208" t="s">
        <v>24</v>
      </c>
      <c r="E742" s="209">
        <v>1</v>
      </c>
      <c r="F742" s="210">
        <v>188.28</v>
      </c>
      <c r="G742" s="210">
        <v>188.28</v>
      </c>
    </row>
    <row r="743" spans="1:7" ht="24" customHeight="1">
      <c r="A743" s="211" t="s">
        <v>1621</v>
      </c>
      <c r="B743" s="212" t="s">
        <v>1439</v>
      </c>
      <c r="C743" s="212" t="s">
        <v>1622</v>
      </c>
      <c r="D743" s="213" t="s">
        <v>1441</v>
      </c>
      <c r="E743" s="214">
        <v>0.5</v>
      </c>
      <c r="F743" s="215">
        <v>19.53</v>
      </c>
      <c r="G743" s="215">
        <v>9.76</v>
      </c>
    </row>
    <row r="744" spans="1:7" ht="24" customHeight="1">
      <c r="A744" s="211" t="s">
        <v>1623</v>
      </c>
      <c r="B744" s="212" t="s">
        <v>1439</v>
      </c>
      <c r="C744" s="212" t="s">
        <v>1624</v>
      </c>
      <c r="D744" s="213" t="s">
        <v>1441</v>
      </c>
      <c r="E744" s="214">
        <v>0.5</v>
      </c>
      <c r="F744" s="215">
        <v>15.19</v>
      </c>
      <c r="G744" s="215">
        <v>7.59</v>
      </c>
    </row>
    <row r="745" spans="1:7" ht="24" customHeight="1">
      <c r="A745" s="216" t="s">
        <v>1886</v>
      </c>
      <c r="B745" s="217" t="s">
        <v>1437</v>
      </c>
      <c r="C745" s="217" t="s">
        <v>1887</v>
      </c>
      <c r="D745" s="218" t="s">
        <v>24</v>
      </c>
      <c r="E745" s="219">
        <v>1</v>
      </c>
      <c r="F745" s="220">
        <v>170.93</v>
      </c>
      <c r="G745" s="220">
        <v>170.93</v>
      </c>
    </row>
    <row r="746" spans="1:7" ht="18" customHeight="1">
      <c r="A746" s="203" t="s">
        <v>1431</v>
      </c>
      <c r="B746" s="204" t="s">
        <v>1432</v>
      </c>
      <c r="C746" s="204" t="s">
        <v>1433</v>
      </c>
      <c r="D746" s="205" t="s">
        <v>1434</v>
      </c>
      <c r="E746" s="203" t="s">
        <v>1435</v>
      </c>
      <c r="F746" s="203" t="s">
        <v>1436</v>
      </c>
      <c r="G746" s="203" t="s">
        <v>133</v>
      </c>
    </row>
    <row r="747" spans="1:7" ht="24" customHeight="1">
      <c r="A747" s="206" t="s">
        <v>718</v>
      </c>
      <c r="B747" s="207" t="s">
        <v>1437</v>
      </c>
      <c r="C747" s="207" t="s">
        <v>719</v>
      </c>
      <c r="D747" s="208" t="s">
        <v>24</v>
      </c>
      <c r="E747" s="209">
        <v>1</v>
      </c>
      <c r="F747" s="210">
        <v>1312.21</v>
      </c>
      <c r="G747" s="210">
        <v>1312.21</v>
      </c>
    </row>
    <row r="748" spans="1:7" ht="24" customHeight="1">
      <c r="A748" s="211" t="s">
        <v>1621</v>
      </c>
      <c r="B748" s="212" t="s">
        <v>1439</v>
      </c>
      <c r="C748" s="212" t="s">
        <v>1622</v>
      </c>
      <c r="D748" s="213" t="s">
        <v>1441</v>
      </c>
      <c r="E748" s="214">
        <v>3.5</v>
      </c>
      <c r="F748" s="215">
        <v>19.53</v>
      </c>
      <c r="G748" s="215">
        <v>68.349999999999994</v>
      </c>
    </row>
    <row r="749" spans="1:7" ht="24" customHeight="1">
      <c r="A749" s="211" t="s">
        <v>1623</v>
      </c>
      <c r="B749" s="212" t="s">
        <v>1439</v>
      </c>
      <c r="C749" s="212" t="s">
        <v>1624</v>
      </c>
      <c r="D749" s="213" t="s">
        <v>1441</v>
      </c>
      <c r="E749" s="214">
        <v>3.5</v>
      </c>
      <c r="F749" s="215">
        <v>15.19</v>
      </c>
      <c r="G749" s="215">
        <v>53.16</v>
      </c>
    </row>
    <row r="750" spans="1:7" ht="24" customHeight="1">
      <c r="A750" s="216" t="s">
        <v>1888</v>
      </c>
      <c r="B750" s="217" t="s">
        <v>1437</v>
      </c>
      <c r="C750" s="217" t="s">
        <v>1889</v>
      </c>
      <c r="D750" s="218" t="s">
        <v>24</v>
      </c>
      <c r="E750" s="219">
        <v>1</v>
      </c>
      <c r="F750" s="220">
        <v>1190.7</v>
      </c>
      <c r="G750" s="220">
        <v>1190.7</v>
      </c>
    </row>
    <row r="751" spans="1:7" ht="18" customHeight="1">
      <c r="A751" s="203" t="s">
        <v>1431</v>
      </c>
      <c r="B751" s="204" t="s">
        <v>1432</v>
      </c>
      <c r="C751" s="204" t="s">
        <v>1433</v>
      </c>
      <c r="D751" s="205" t="s">
        <v>1434</v>
      </c>
      <c r="E751" s="203" t="s">
        <v>1435</v>
      </c>
      <c r="F751" s="203" t="s">
        <v>1436</v>
      </c>
      <c r="G751" s="203" t="s">
        <v>133</v>
      </c>
    </row>
    <row r="752" spans="1:7" ht="24" customHeight="1">
      <c r="A752" s="206" t="s">
        <v>720</v>
      </c>
      <c r="B752" s="207" t="s">
        <v>1437</v>
      </c>
      <c r="C752" s="207" t="s">
        <v>721</v>
      </c>
      <c r="D752" s="208" t="s">
        <v>5</v>
      </c>
      <c r="E752" s="209">
        <v>1</v>
      </c>
      <c r="F752" s="210">
        <v>551.96</v>
      </c>
      <c r="G752" s="210">
        <v>551.96</v>
      </c>
    </row>
    <row r="753" spans="1:7" ht="24" customHeight="1">
      <c r="A753" s="211" t="s">
        <v>1621</v>
      </c>
      <c r="B753" s="212" t="s">
        <v>1439</v>
      </c>
      <c r="C753" s="212" t="s">
        <v>1622</v>
      </c>
      <c r="D753" s="213" t="s">
        <v>1441</v>
      </c>
      <c r="E753" s="214">
        <v>0.5</v>
      </c>
      <c r="F753" s="215">
        <v>19.53</v>
      </c>
      <c r="G753" s="215">
        <v>9.76</v>
      </c>
    </row>
    <row r="754" spans="1:7" ht="24" customHeight="1">
      <c r="A754" s="211" t="s">
        <v>1623</v>
      </c>
      <c r="B754" s="212" t="s">
        <v>1439</v>
      </c>
      <c r="C754" s="212" t="s">
        <v>1624</v>
      </c>
      <c r="D754" s="213" t="s">
        <v>1441</v>
      </c>
      <c r="E754" s="214">
        <v>0.5</v>
      </c>
      <c r="F754" s="215">
        <v>15.19</v>
      </c>
      <c r="G754" s="215">
        <v>7.59</v>
      </c>
    </row>
    <row r="755" spans="1:7" ht="24" customHeight="1">
      <c r="A755" s="216" t="s">
        <v>1890</v>
      </c>
      <c r="B755" s="217" t="s">
        <v>1439</v>
      </c>
      <c r="C755" s="217" t="s">
        <v>1891</v>
      </c>
      <c r="D755" s="218" t="s">
        <v>24</v>
      </c>
      <c r="E755" s="219">
        <v>1</v>
      </c>
      <c r="F755" s="220">
        <v>534.61</v>
      </c>
      <c r="G755" s="220">
        <v>534.61</v>
      </c>
    </row>
    <row r="756" spans="1:7" ht="18" customHeight="1">
      <c r="A756" s="203" t="s">
        <v>1431</v>
      </c>
      <c r="B756" s="204" t="s">
        <v>1432</v>
      </c>
      <c r="C756" s="204" t="s">
        <v>1433</v>
      </c>
      <c r="D756" s="205" t="s">
        <v>1434</v>
      </c>
      <c r="E756" s="203" t="s">
        <v>1435</v>
      </c>
      <c r="F756" s="203" t="s">
        <v>1436</v>
      </c>
      <c r="G756" s="203" t="s">
        <v>133</v>
      </c>
    </row>
    <row r="757" spans="1:7" ht="24" customHeight="1">
      <c r="A757" s="206" t="s">
        <v>722</v>
      </c>
      <c r="B757" s="207" t="s">
        <v>1437</v>
      </c>
      <c r="C757" s="207" t="s">
        <v>723</v>
      </c>
      <c r="D757" s="208" t="s">
        <v>24</v>
      </c>
      <c r="E757" s="209">
        <v>1</v>
      </c>
      <c r="F757" s="210">
        <v>467.09</v>
      </c>
      <c r="G757" s="210">
        <v>467.09</v>
      </c>
    </row>
    <row r="758" spans="1:7" ht="24" customHeight="1">
      <c r="A758" s="211" t="s">
        <v>1454</v>
      </c>
      <c r="B758" s="212" t="s">
        <v>1439</v>
      </c>
      <c r="C758" s="212" t="s">
        <v>1455</v>
      </c>
      <c r="D758" s="213" t="s">
        <v>1441</v>
      </c>
      <c r="E758" s="214">
        <v>0.5</v>
      </c>
      <c r="F758" s="215">
        <v>18.86</v>
      </c>
      <c r="G758" s="215">
        <v>9.43</v>
      </c>
    </row>
    <row r="759" spans="1:7" ht="24" customHeight="1">
      <c r="A759" s="211" t="s">
        <v>1442</v>
      </c>
      <c r="B759" s="212" t="s">
        <v>1439</v>
      </c>
      <c r="C759" s="212" t="s">
        <v>1443</v>
      </c>
      <c r="D759" s="213" t="s">
        <v>1441</v>
      </c>
      <c r="E759" s="214">
        <v>1</v>
      </c>
      <c r="F759" s="215">
        <v>15.16</v>
      </c>
      <c r="G759" s="215">
        <v>15.16</v>
      </c>
    </row>
    <row r="760" spans="1:7" ht="24" customHeight="1">
      <c r="A760" s="216" t="s">
        <v>1892</v>
      </c>
      <c r="B760" s="217" t="s">
        <v>1437</v>
      </c>
      <c r="C760" s="217" t="s">
        <v>1893</v>
      </c>
      <c r="D760" s="218" t="s">
        <v>24</v>
      </c>
      <c r="E760" s="219">
        <v>1</v>
      </c>
      <c r="F760" s="220">
        <v>442.5</v>
      </c>
      <c r="G760" s="220">
        <v>442.5</v>
      </c>
    </row>
    <row r="761" spans="1:7" ht="18" customHeight="1">
      <c r="A761" s="203" t="s">
        <v>1431</v>
      </c>
      <c r="B761" s="204" t="s">
        <v>1432</v>
      </c>
      <c r="C761" s="204" t="s">
        <v>1433</v>
      </c>
      <c r="D761" s="205" t="s">
        <v>1434</v>
      </c>
      <c r="E761" s="203" t="s">
        <v>1435</v>
      </c>
      <c r="F761" s="203" t="s">
        <v>1436</v>
      </c>
      <c r="G761" s="203" t="s">
        <v>133</v>
      </c>
    </row>
    <row r="762" spans="1:7" ht="24" customHeight="1">
      <c r="A762" s="206" t="s">
        <v>734</v>
      </c>
      <c r="B762" s="207" t="s">
        <v>1437</v>
      </c>
      <c r="C762" s="207" t="s">
        <v>735</v>
      </c>
      <c r="D762" s="208" t="s">
        <v>24</v>
      </c>
      <c r="E762" s="209">
        <v>1</v>
      </c>
      <c r="F762" s="210">
        <v>46.9</v>
      </c>
      <c r="G762" s="210">
        <v>46.9</v>
      </c>
    </row>
    <row r="763" spans="1:7" ht="24" customHeight="1">
      <c r="A763" s="211" t="s">
        <v>1621</v>
      </c>
      <c r="B763" s="212" t="s">
        <v>1439</v>
      </c>
      <c r="C763" s="212" t="s">
        <v>1622</v>
      </c>
      <c r="D763" s="213" t="s">
        <v>1441</v>
      </c>
      <c r="E763" s="214">
        <v>0.3</v>
      </c>
      <c r="F763" s="215">
        <v>19.53</v>
      </c>
      <c r="G763" s="215">
        <v>5.85</v>
      </c>
    </row>
    <row r="764" spans="1:7" ht="24" customHeight="1">
      <c r="A764" s="211" t="s">
        <v>1623</v>
      </c>
      <c r="B764" s="212" t="s">
        <v>1439</v>
      </c>
      <c r="C764" s="212" t="s">
        <v>1624</v>
      </c>
      <c r="D764" s="213" t="s">
        <v>1441</v>
      </c>
      <c r="E764" s="214">
        <v>0.3</v>
      </c>
      <c r="F764" s="215">
        <v>15.19</v>
      </c>
      <c r="G764" s="215">
        <v>4.55</v>
      </c>
    </row>
    <row r="765" spans="1:7" ht="24" customHeight="1">
      <c r="A765" s="216" t="s">
        <v>1894</v>
      </c>
      <c r="B765" s="217" t="s">
        <v>1437</v>
      </c>
      <c r="C765" s="217" t="s">
        <v>1895</v>
      </c>
      <c r="D765" s="218" t="s">
        <v>24</v>
      </c>
      <c r="E765" s="219">
        <v>1</v>
      </c>
      <c r="F765" s="220">
        <v>36.5</v>
      </c>
      <c r="G765" s="220">
        <v>36.5</v>
      </c>
    </row>
    <row r="766" spans="1:7" ht="18" customHeight="1">
      <c r="A766" s="203" t="s">
        <v>1431</v>
      </c>
      <c r="B766" s="204" t="s">
        <v>1432</v>
      </c>
      <c r="C766" s="204" t="s">
        <v>1433</v>
      </c>
      <c r="D766" s="205" t="s">
        <v>1434</v>
      </c>
      <c r="E766" s="203" t="s">
        <v>1435</v>
      </c>
      <c r="F766" s="203" t="s">
        <v>1436</v>
      </c>
      <c r="G766" s="203" t="s">
        <v>133</v>
      </c>
    </row>
    <row r="767" spans="1:7" ht="36" customHeight="1">
      <c r="A767" s="206" t="s">
        <v>740</v>
      </c>
      <c r="B767" s="207" t="s">
        <v>1437</v>
      </c>
      <c r="C767" s="207" t="s">
        <v>741</v>
      </c>
      <c r="D767" s="208" t="s">
        <v>5</v>
      </c>
      <c r="E767" s="209">
        <v>1</v>
      </c>
      <c r="F767" s="210">
        <v>185.39</v>
      </c>
      <c r="G767" s="210">
        <v>185.39</v>
      </c>
    </row>
    <row r="768" spans="1:7" ht="24" customHeight="1">
      <c r="A768" s="211" t="s">
        <v>1621</v>
      </c>
      <c r="B768" s="212" t="s">
        <v>1439</v>
      </c>
      <c r="C768" s="212" t="s">
        <v>1622</v>
      </c>
      <c r="D768" s="213" t="s">
        <v>1441</v>
      </c>
      <c r="E768" s="214">
        <v>1</v>
      </c>
      <c r="F768" s="215">
        <v>19.53</v>
      </c>
      <c r="G768" s="215">
        <v>19.53</v>
      </c>
    </row>
    <row r="769" spans="1:7" ht="24" customHeight="1">
      <c r="A769" s="211" t="s">
        <v>1442</v>
      </c>
      <c r="B769" s="212" t="s">
        <v>1439</v>
      </c>
      <c r="C769" s="212" t="s">
        <v>1443</v>
      </c>
      <c r="D769" s="213" t="s">
        <v>1441</v>
      </c>
      <c r="E769" s="214">
        <v>1</v>
      </c>
      <c r="F769" s="215">
        <v>15.16</v>
      </c>
      <c r="G769" s="215">
        <v>15.16</v>
      </c>
    </row>
    <row r="770" spans="1:7" ht="48" customHeight="1">
      <c r="A770" s="216" t="s">
        <v>1896</v>
      </c>
      <c r="B770" s="217" t="s">
        <v>1439</v>
      </c>
      <c r="C770" s="217" t="s">
        <v>1897</v>
      </c>
      <c r="D770" s="218" t="s">
        <v>24</v>
      </c>
      <c r="E770" s="219">
        <v>1</v>
      </c>
      <c r="F770" s="220">
        <v>150.69999999999999</v>
      </c>
      <c r="G770" s="220">
        <v>150.69999999999999</v>
      </c>
    </row>
    <row r="771" spans="1:7" ht="18" customHeight="1">
      <c r="A771" s="203" t="s">
        <v>1431</v>
      </c>
      <c r="B771" s="204" t="s">
        <v>1432</v>
      </c>
      <c r="C771" s="204" t="s">
        <v>1433</v>
      </c>
      <c r="D771" s="205" t="s">
        <v>1434</v>
      </c>
      <c r="E771" s="203" t="s">
        <v>1435</v>
      </c>
      <c r="F771" s="203" t="s">
        <v>1436</v>
      </c>
      <c r="G771" s="203" t="s">
        <v>133</v>
      </c>
    </row>
    <row r="772" spans="1:7" ht="24" customHeight="1">
      <c r="A772" s="206" t="s">
        <v>742</v>
      </c>
      <c r="B772" s="207" t="s">
        <v>1437</v>
      </c>
      <c r="C772" s="207" t="s">
        <v>743</v>
      </c>
      <c r="D772" s="208" t="s">
        <v>5</v>
      </c>
      <c r="E772" s="209">
        <v>1</v>
      </c>
      <c r="F772" s="210">
        <v>210.59</v>
      </c>
      <c r="G772" s="210">
        <v>210.59</v>
      </c>
    </row>
    <row r="773" spans="1:7" ht="24" customHeight="1">
      <c r="A773" s="211" t="s">
        <v>1621</v>
      </c>
      <c r="B773" s="212" t="s">
        <v>1439</v>
      </c>
      <c r="C773" s="212" t="s">
        <v>1622</v>
      </c>
      <c r="D773" s="213" t="s">
        <v>1441</v>
      </c>
      <c r="E773" s="214">
        <v>0.6</v>
      </c>
      <c r="F773" s="215">
        <v>19.53</v>
      </c>
      <c r="G773" s="215">
        <v>11.71</v>
      </c>
    </row>
    <row r="774" spans="1:7" ht="24" customHeight="1">
      <c r="A774" s="211" t="s">
        <v>1623</v>
      </c>
      <c r="B774" s="212" t="s">
        <v>1439</v>
      </c>
      <c r="C774" s="212" t="s">
        <v>1624</v>
      </c>
      <c r="D774" s="213" t="s">
        <v>1441</v>
      </c>
      <c r="E774" s="214">
        <v>0.4</v>
      </c>
      <c r="F774" s="215">
        <v>15.19</v>
      </c>
      <c r="G774" s="215">
        <v>6.07</v>
      </c>
    </row>
    <row r="775" spans="1:7" ht="24" customHeight="1">
      <c r="A775" s="216" t="s">
        <v>1898</v>
      </c>
      <c r="B775" s="217" t="s">
        <v>1437</v>
      </c>
      <c r="C775" s="217" t="s">
        <v>1899</v>
      </c>
      <c r="D775" s="218" t="s">
        <v>24</v>
      </c>
      <c r="E775" s="219">
        <v>1</v>
      </c>
      <c r="F775" s="220">
        <v>192.81</v>
      </c>
      <c r="G775" s="220">
        <v>192.81</v>
      </c>
    </row>
  </sheetData>
  <autoFilter ref="A1:A775" xr:uid="{00000000-0009-0000-0000-000005000000}"/>
  <mergeCells count="1">
    <mergeCell ref="A1:G1"/>
  </mergeCells>
  <pageMargins left="0.51181102362204722" right="0.51181102362204722" top="0.98425196850393704" bottom="0.98425196850393704" header="0.51181102362204722" footer="0.51181102362204722"/>
  <pageSetup paperSize="9" scale="9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709"/>
  <sheetViews>
    <sheetView showOutlineSymbols="0" showWhiteSpace="0" view="pageBreakPreview" zoomScaleNormal="100" zoomScaleSheetLayoutView="100" workbookViewId="0">
      <selection activeCell="B8" sqref="B8"/>
    </sheetView>
  </sheetViews>
  <sheetFormatPr defaultRowHeight="14.25"/>
  <cols>
    <col min="1" max="1" width="8.7109375" style="239" bestFit="1" customWidth="1"/>
    <col min="2" max="2" width="86" style="239" customWidth="1"/>
    <col min="3" max="3" width="20.85546875" style="240" customWidth="1"/>
    <col min="4" max="4" width="17.85546875" style="222" customWidth="1"/>
    <col min="5" max="16384" width="9.140625" style="222"/>
  </cols>
  <sheetData>
    <row r="1" spans="1:3" ht="27" customHeight="1" thickBot="1">
      <c r="A1" s="334" t="s">
        <v>1900</v>
      </c>
      <c r="B1" s="334"/>
      <c r="C1" s="335"/>
    </row>
    <row r="2" spans="1:3">
      <c r="A2" s="223" t="s">
        <v>1431</v>
      </c>
      <c r="B2" s="224" t="s">
        <v>1901</v>
      </c>
      <c r="C2" s="225" t="s">
        <v>1902</v>
      </c>
    </row>
    <row r="3" spans="1:3">
      <c r="A3" s="226" t="s">
        <v>1433</v>
      </c>
      <c r="B3" s="227" t="s">
        <v>855</v>
      </c>
      <c r="C3" s="332" t="s">
        <v>1903</v>
      </c>
    </row>
    <row r="4" spans="1:3">
      <c r="A4" s="226" t="s">
        <v>1904</v>
      </c>
      <c r="B4" s="228" t="s">
        <v>1905</v>
      </c>
      <c r="C4" s="332"/>
    </row>
    <row r="5" spans="1:3" ht="15" thickBot="1">
      <c r="A5" s="229" t="s">
        <v>1906</v>
      </c>
      <c r="B5" s="230" t="s">
        <v>777</v>
      </c>
      <c r="C5" s="333"/>
    </row>
    <row r="6" spans="1:3">
      <c r="A6" s="223" t="s">
        <v>1431</v>
      </c>
      <c r="B6" s="224" t="s">
        <v>1907</v>
      </c>
      <c r="C6" s="225" t="s">
        <v>1902</v>
      </c>
    </row>
    <row r="7" spans="1:3" ht="14.25" customHeight="1">
      <c r="A7" s="226" t="s">
        <v>1433</v>
      </c>
      <c r="B7" s="228" t="s">
        <v>857</v>
      </c>
      <c r="C7" s="332" t="s">
        <v>1908</v>
      </c>
    </row>
    <row r="8" spans="1:3">
      <c r="A8" s="226" t="s">
        <v>1904</v>
      </c>
      <c r="B8" s="228" t="s">
        <v>1905</v>
      </c>
      <c r="C8" s="332"/>
    </row>
    <row r="9" spans="1:3" ht="15" thickBot="1">
      <c r="A9" s="229" t="s">
        <v>1906</v>
      </c>
      <c r="B9" s="230" t="s">
        <v>777</v>
      </c>
      <c r="C9" s="333"/>
    </row>
    <row r="10" spans="1:3">
      <c r="A10" s="223" t="s">
        <v>1431</v>
      </c>
      <c r="B10" s="224" t="s">
        <v>1909</v>
      </c>
      <c r="C10" s="225" t="s">
        <v>1902</v>
      </c>
    </row>
    <row r="11" spans="1:3">
      <c r="A11" s="226" t="s">
        <v>1433</v>
      </c>
      <c r="B11" s="228" t="s">
        <v>1910</v>
      </c>
      <c r="C11" s="332" t="s">
        <v>1911</v>
      </c>
    </row>
    <row r="12" spans="1:3">
      <c r="A12" s="226" t="s">
        <v>1904</v>
      </c>
      <c r="B12" s="228" t="s">
        <v>1912</v>
      </c>
      <c r="C12" s="332"/>
    </row>
    <row r="13" spans="1:3" ht="15" thickBot="1">
      <c r="A13" s="229" t="s">
        <v>1906</v>
      </c>
      <c r="B13" s="230" t="s">
        <v>201</v>
      </c>
      <c r="C13" s="333"/>
    </row>
    <row r="14" spans="1:3">
      <c r="A14" s="223" t="s">
        <v>1431</v>
      </c>
      <c r="B14" s="224" t="s">
        <v>1913</v>
      </c>
      <c r="C14" s="225" t="s">
        <v>1902</v>
      </c>
    </row>
    <row r="15" spans="1:3" ht="22.5">
      <c r="A15" s="226" t="s">
        <v>1433</v>
      </c>
      <c r="B15" s="228" t="s">
        <v>1914</v>
      </c>
      <c r="C15" s="332" t="s">
        <v>1915</v>
      </c>
    </row>
    <row r="16" spans="1:3">
      <c r="A16" s="226" t="s">
        <v>1904</v>
      </c>
      <c r="B16" s="228" t="s">
        <v>1912</v>
      </c>
      <c r="C16" s="332"/>
    </row>
    <row r="17" spans="1:3" ht="15" thickBot="1">
      <c r="A17" s="229" t="s">
        <v>1906</v>
      </c>
      <c r="B17" s="230" t="s">
        <v>26</v>
      </c>
      <c r="C17" s="333"/>
    </row>
    <row r="18" spans="1:3">
      <c r="A18" s="223" t="s">
        <v>1431</v>
      </c>
      <c r="B18" s="224" t="s">
        <v>1916</v>
      </c>
      <c r="C18" s="225" t="s">
        <v>1902</v>
      </c>
    </row>
    <row r="19" spans="1:3">
      <c r="A19" s="226" t="s">
        <v>1433</v>
      </c>
      <c r="B19" s="228" t="s">
        <v>1917</v>
      </c>
      <c r="C19" s="332" t="s">
        <v>1918</v>
      </c>
    </row>
    <row r="20" spans="1:3">
      <c r="A20" s="226" t="s">
        <v>1904</v>
      </c>
      <c r="B20" s="228" t="s">
        <v>1912</v>
      </c>
      <c r="C20" s="332"/>
    </row>
    <row r="21" spans="1:3" ht="15" thickBot="1">
      <c r="A21" s="229" t="s">
        <v>1906</v>
      </c>
      <c r="B21" s="230" t="s">
        <v>201</v>
      </c>
      <c r="C21" s="333"/>
    </row>
    <row r="22" spans="1:3">
      <c r="A22" s="223" t="s">
        <v>1431</v>
      </c>
      <c r="B22" s="224" t="s">
        <v>1919</v>
      </c>
      <c r="C22" s="225" t="s">
        <v>1902</v>
      </c>
    </row>
    <row r="23" spans="1:3">
      <c r="A23" s="226" t="s">
        <v>1433</v>
      </c>
      <c r="B23" s="228" t="s">
        <v>1920</v>
      </c>
      <c r="C23" s="332" t="s">
        <v>1921</v>
      </c>
    </row>
    <row r="24" spans="1:3">
      <c r="A24" s="226" t="s">
        <v>1904</v>
      </c>
      <c r="B24" s="228" t="s">
        <v>1912</v>
      </c>
      <c r="C24" s="332"/>
    </row>
    <row r="25" spans="1:3" ht="15" thickBot="1">
      <c r="A25" s="229" t="s">
        <v>1906</v>
      </c>
      <c r="B25" s="230" t="s">
        <v>201</v>
      </c>
      <c r="C25" s="333"/>
    </row>
    <row r="26" spans="1:3">
      <c r="A26" s="223" t="s">
        <v>1431</v>
      </c>
      <c r="B26" s="224" t="s">
        <v>1922</v>
      </c>
      <c r="C26" s="225" t="s">
        <v>1902</v>
      </c>
    </row>
    <row r="27" spans="1:3">
      <c r="A27" s="226" t="s">
        <v>1433</v>
      </c>
      <c r="B27" s="228" t="s">
        <v>263</v>
      </c>
      <c r="C27" s="332" t="s">
        <v>1923</v>
      </c>
    </row>
    <row r="28" spans="1:3">
      <c r="A28" s="226" t="s">
        <v>1904</v>
      </c>
      <c r="B28" s="228" t="s">
        <v>1912</v>
      </c>
      <c r="C28" s="332"/>
    </row>
    <row r="29" spans="1:3" ht="15" thickBot="1">
      <c r="A29" s="229" t="s">
        <v>1906</v>
      </c>
      <c r="B29" s="230" t="s">
        <v>201</v>
      </c>
      <c r="C29" s="333"/>
    </row>
    <row r="30" spans="1:3">
      <c r="A30" s="223" t="s">
        <v>1431</v>
      </c>
      <c r="B30" s="224" t="s">
        <v>1924</v>
      </c>
      <c r="C30" s="225" t="s">
        <v>1902</v>
      </c>
    </row>
    <row r="31" spans="1:3" ht="22.5">
      <c r="A31" s="226" t="s">
        <v>1433</v>
      </c>
      <c r="B31" s="227" t="s">
        <v>1925</v>
      </c>
      <c r="C31" s="332" t="s">
        <v>1926</v>
      </c>
    </row>
    <row r="32" spans="1:3">
      <c r="A32" s="226" t="s">
        <v>1904</v>
      </c>
      <c r="B32" s="228" t="s">
        <v>1905</v>
      </c>
      <c r="C32" s="332"/>
    </row>
    <row r="33" spans="1:3" ht="15" thickBot="1">
      <c r="A33" s="229" t="s">
        <v>1906</v>
      </c>
      <c r="B33" s="230" t="s">
        <v>201</v>
      </c>
      <c r="C33" s="333"/>
    </row>
    <row r="34" spans="1:3">
      <c r="A34" s="223" t="s">
        <v>1431</v>
      </c>
      <c r="B34" s="224" t="s">
        <v>1927</v>
      </c>
      <c r="C34" s="225" t="s">
        <v>1902</v>
      </c>
    </row>
    <row r="35" spans="1:3">
      <c r="A35" s="226" t="s">
        <v>1433</v>
      </c>
      <c r="B35" s="228" t="s">
        <v>1928</v>
      </c>
      <c r="C35" s="332" t="s">
        <v>1929</v>
      </c>
    </row>
    <row r="36" spans="1:3">
      <c r="A36" s="226" t="s">
        <v>1904</v>
      </c>
      <c r="B36" s="228" t="s">
        <v>1930</v>
      </c>
      <c r="C36" s="332"/>
    </row>
    <row r="37" spans="1:3" ht="15" thickBot="1">
      <c r="A37" s="229" t="s">
        <v>1906</v>
      </c>
      <c r="B37" s="230" t="s">
        <v>26</v>
      </c>
      <c r="C37" s="333"/>
    </row>
    <row r="38" spans="1:3">
      <c r="A38" s="223" t="s">
        <v>1431</v>
      </c>
      <c r="B38" s="224" t="s">
        <v>1931</v>
      </c>
      <c r="C38" s="225" t="s">
        <v>1902</v>
      </c>
    </row>
    <row r="39" spans="1:3">
      <c r="A39" s="226" t="s">
        <v>1433</v>
      </c>
      <c r="B39" s="228" t="s">
        <v>1932</v>
      </c>
      <c r="C39" s="332" t="s">
        <v>1933</v>
      </c>
    </row>
    <row r="40" spans="1:3">
      <c r="A40" s="226" t="s">
        <v>1904</v>
      </c>
      <c r="B40" s="228" t="s">
        <v>1934</v>
      </c>
      <c r="C40" s="332"/>
    </row>
    <row r="41" spans="1:3" ht="15" thickBot="1">
      <c r="A41" s="229" t="s">
        <v>1906</v>
      </c>
      <c r="B41" s="230" t="s">
        <v>1935</v>
      </c>
      <c r="C41" s="333"/>
    </row>
    <row r="42" spans="1:3">
      <c r="A42" s="223" t="s">
        <v>1431</v>
      </c>
      <c r="B42" s="224" t="s">
        <v>1936</v>
      </c>
      <c r="C42" s="225" t="s">
        <v>1902</v>
      </c>
    </row>
    <row r="43" spans="1:3">
      <c r="A43" s="226" t="s">
        <v>1433</v>
      </c>
      <c r="B43" s="227" t="s">
        <v>1937</v>
      </c>
      <c r="C43" s="332" t="s">
        <v>1938</v>
      </c>
    </row>
    <row r="44" spans="1:3">
      <c r="A44" s="226" t="s">
        <v>1904</v>
      </c>
      <c r="B44" s="228" t="s">
        <v>1934</v>
      </c>
      <c r="C44" s="332"/>
    </row>
    <row r="45" spans="1:3" ht="15" thickBot="1">
      <c r="A45" s="229" t="s">
        <v>1906</v>
      </c>
      <c r="B45" s="230" t="s">
        <v>1935</v>
      </c>
      <c r="C45" s="333"/>
    </row>
    <row r="46" spans="1:3">
      <c r="A46" s="223" t="s">
        <v>1431</v>
      </c>
      <c r="B46" s="224" t="s">
        <v>1939</v>
      </c>
      <c r="C46" s="225" t="s">
        <v>1902</v>
      </c>
    </row>
    <row r="47" spans="1:3">
      <c r="A47" s="226" t="s">
        <v>1433</v>
      </c>
      <c r="B47" s="228" t="s">
        <v>1940</v>
      </c>
      <c r="C47" s="332" t="s">
        <v>1941</v>
      </c>
    </row>
    <row r="48" spans="1:3">
      <c r="A48" s="226" t="s">
        <v>1904</v>
      </c>
      <c r="B48" s="228" t="s">
        <v>1942</v>
      </c>
      <c r="C48" s="332"/>
    </row>
    <row r="49" spans="1:3" ht="15" thickBot="1">
      <c r="A49" s="229" t="s">
        <v>1906</v>
      </c>
      <c r="B49" s="230" t="s">
        <v>201</v>
      </c>
      <c r="C49" s="333"/>
    </row>
    <row r="50" spans="1:3">
      <c r="A50" s="223" t="s">
        <v>1431</v>
      </c>
      <c r="B50" s="224" t="s">
        <v>1943</v>
      </c>
      <c r="C50" s="225" t="s">
        <v>1902</v>
      </c>
    </row>
    <row r="51" spans="1:3">
      <c r="A51" s="226" t="s">
        <v>1433</v>
      </c>
      <c r="B51" s="228" t="s">
        <v>1944</v>
      </c>
      <c r="C51" s="332" t="s">
        <v>1945</v>
      </c>
    </row>
    <row r="52" spans="1:3">
      <c r="A52" s="226" t="s">
        <v>1904</v>
      </c>
      <c r="B52" s="228" t="s">
        <v>1930</v>
      </c>
      <c r="C52" s="332"/>
    </row>
    <row r="53" spans="1:3" ht="15" thickBot="1">
      <c r="A53" s="229" t="s">
        <v>1906</v>
      </c>
      <c r="B53" s="230" t="s">
        <v>26</v>
      </c>
      <c r="C53" s="333"/>
    </row>
    <row r="54" spans="1:3">
      <c r="A54" s="223" t="s">
        <v>1431</v>
      </c>
      <c r="B54" s="224" t="s">
        <v>1946</v>
      </c>
      <c r="C54" s="225" t="s">
        <v>1902</v>
      </c>
    </row>
    <row r="55" spans="1:3">
      <c r="A55" s="226" t="s">
        <v>1433</v>
      </c>
      <c r="B55" s="228" t="s">
        <v>1947</v>
      </c>
      <c r="C55" s="332" t="s">
        <v>1948</v>
      </c>
    </row>
    <row r="56" spans="1:3">
      <c r="A56" s="226" t="s">
        <v>1904</v>
      </c>
      <c r="B56" s="228" t="s">
        <v>1912</v>
      </c>
      <c r="C56" s="332"/>
    </row>
    <row r="57" spans="1:3" ht="15" thickBot="1">
      <c r="A57" s="229" t="s">
        <v>1906</v>
      </c>
      <c r="B57" s="230" t="s">
        <v>201</v>
      </c>
      <c r="C57" s="333"/>
    </row>
    <row r="58" spans="1:3">
      <c r="A58" s="223" t="s">
        <v>1431</v>
      </c>
      <c r="B58" s="224" t="s">
        <v>1949</v>
      </c>
      <c r="C58" s="225" t="s">
        <v>1902</v>
      </c>
    </row>
    <row r="59" spans="1:3" ht="22.5">
      <c r="A59" s="226" t="s">
        <v>1433</v>
      </c>
      <c r="B59" s="228" t="s">
        <v>1950</v>
      </c>
      <c r="C59" s="332" t="s">
        <v>1951</v>
      </c>
    </row>
    <row r="60" spans="1:3">
      <c r="A60" s="226" t="s">
        <v>1904</v>
      </c>
      <c r="B60" s="228" t="s">
        <v>1952</v>
      </c>
      <c r="C60" s="332"/>
    </row>
    <row r="61" spans="1:3" ht="15" thickBot="1">
      <c r="A61" s="229" t="s">
        <v>1906</v>
      </c>
      <c r="B61" s="230" t="s">
        <v>26</v>
      </c>
      <c r="C61" s="333"/>
    </row>
    <row r="62" spans="1:3">
      <c r="A62" s="223" t="s">
        <v>1431</v>
      </c>
      <c r="B62" s="224" t="s">
        <v>1953</v>
      </c>
      <c r="C62" s="225" t="s">
        <v>1902</v>
      </c>
    </row>
    <row r="63" spans="1:3">
      <c r="A63" s="226" t="s">
        <v>1433</v>
      </c>
      <c r="B63" s="228" t="s">
        <v>1954</v>
      </c>
      <c r="C63" s="332" t="s">
        <v>1955</v>
      </c>
    </row>
    <row r="64" spans="1:3">
      <c r="A64" s="226" t="s">
        <v>1904</v>
      </c>
      <c r="B64" s="228" t="s">
        <v>1956</v>
      </c>
      <c r="C64" s="332"/>
    </row>
    <row r="65" spans="1:3" ht="15" thickBot="1">
      <c r="A65" s="229" t="s">
        <v>1906</v>
      </c>
      <c r="B65" s="230" t="s">
        <v>26</v>
      </c>
      <c r="C65" s="333"/>
    </row>
    <row r="66" spans="1:3">
      <c r="A66" s="223" t="s">
        <v>1431</v>
      </c>
      <c r="B66" s="224" t="s">
        <v>1957</v>
      </c>
      <c r="C66" s="225" t="s">
        <v>1902</v>
      </c>
    </row>
    <row r="67" spans="1:3">
      <c r="A67" s="226" t="s">
        <v>1433</v>
      </c>
      <c r="B67" s="228" t="s">
        <v>1958</v>
      </c>
      <c r="C67" s="332" t="s">
        <v>1959</v>
      </c>
    </row>
    <row r="68" spans="1:3">
      <c r="A68" s="226" t="s">
        <v>1904</v>
      </c>
      <c r="B68" s="228" t="s">
        <v>1912</v>
      </c>
      <c r="C68" s="332"/>
    </row>
    <row r="69" spans="1:3" ht="15" thickBot="1">
      <c r="A69" s="229" t="s">
        <v>1906</v>
      </c>
      <c r="B69" s="230" t="s">
        <v>201</v>
      </c>
      <c r="C69" s="333"/>
    </row>
    <row r="70" spans="1:3">
      <c r="A70" s="223" t="s">
        <v>1431</v>
      </c>
      <c r="B70" s="224" t="s">
        <v>1960</v>
      </c>
      <c r="C70" s="225" t="s">
        <v>1902</v>
      </c>
    </row>
    <row r="71" spans="1:3">
      <c r="A71" s="226" t="s">
        <v>1433</v>
      </c>
      <c r="B71" s="228" t="s">
        <v>1961</v>
      </c>
      <c r="C71" s="332" t="s">
        <v>1962</v>
      </c>
    </row>
    <row r="72" spans="1:3">
      <c r="A72" s="226" t="s">
        <v>1904</v>
      </c>
      <c r="B72" s="228" t="s">
        <v>1912</v>
      </c>
      <c r="C72" s="332"/>
    </row>
    <row r="73" spans="1:3" ht="15" thickBot="1">
      <c r="A73" s="229" t="s">
        <v>1906</v>
      </c>
      <c r="B73" s="230" t="s">
        <v>774</v>
      </c>
      <c r="C73" s="333"/>
    </row>
    <row r="74" spans="1:3">
      <c r="A74" s="223" t="s">
        <v>1431</v>
      </c>
      <c r="B74" s="224" t="s">
        <v>1963</v>
      </c>
      <c r="C74" s="225" t="s">
        <v>1902</v>
      </c>
    </row>
    <row r="75" spans="1:3" ht="22.5">
      <c r="A75" s="226" t="s">
        <v>1433</v>
      </c>
      <c r="B75" s="228" t="s">
        <v>1964</v>
      </c>
      <c r="C75" s="332"/>
    </row>
    <row r="76" spans="1:3">
      <c r="A76" s="226" t="s">
        <v>1904</v>
      </c>
      <c r="B76" s="228" t="s">
        <v>1965</v>
      </c>
      <c r="C76" s="332"/>
    </row>
    <row r="77" spans="1:3" ht="15" thickBot="1">
      <c r="A77" s="229" t="s">
        <v>1906</v>
      </c>
      <c r="B77" s="230" t="s">
        <v>1966</v>
      </c>
      <c r="C77" s="333"/>
    </row>
    <row r="78" spans="1:3">
      <c r="A78" s="223" t="s">
        <v>1431</v>
      </c>
      <c r="B78" s="224" t="s">
        <v>1967</v>
      </c>
      <c r="C78" s="225" t="s">
        <v>1902</v>
      </c>
    </row>
    <row r="79" spans="1:3">
      <c r="A79" s="226" t="s">
        <v>1433</v>
      </c>
      <c r="B79" s="228" t="s">
        <v>1968</v>
      </c>
      <c r="C79" s="332" t="s">
        <v>1969</v>
      </c>
    </row>
    <row r="80" spans="1:3">
      <c r="A80" s="226" t="s">
        <v>1904</v>
      </c>
      <c r="B80" s="228" t="s">
        <v>1970</v>
      </c>
      <c r="C80" s="332"/>
    </row>
    <row r="81" spans="1:3" ht="15" thickBot="1">
      <c r="A81" s="229" t="s">
        <v>1906</v>
      </c>
      <c r="B81" s="230" t="s">
        <v>201</v>
      </c>
      <c r="C81" s="333"/>
    </row>
    <row r="82" spans="1:3">
      <c r="A82" s="223" t="s">
        <v>1431</v>
      </c>
      <c r="B82" s="224" t="s">
        <v>1971</v>
      </c>
      <c r="C82" s="225" t="s">
        <v>1902</v>
      </c>
    </row>
    <row r="83" spans="1:3">
      <c r="A83" s="226" t="s">
        <v>1433</v>
      </c>
      <c r="B83" s="228" t="s">
        <v>1972</v>
      </c>
      <c r="C83" s="332" t="s">
        <v>1973</v>
      </c>
    </row>
    <row r="84" spans="1:3">
      <c r="A84" s="226" t="s">
        <v>1904</v>
      </c>
      <c r="B84" s="228" t="s">
        <v>1970</v>
      </c>
      <c r="C84" s="332"/>
    </row>
    <row r="85" spans="1:3" ht="15" thickBot="1">
      <c r="A85" s="229" t="s">
        <v>1906</v>
      </c>
      <c r="B85" s="230" t="s">
        <v>201</v>
      </c>
      <c r="C85" s="333"/>
    </row>
    <row r="86" spans="1:3">
      <c r="A86" s="223" t="s">
        <v>1431</v>
      </c>
      <c r="B86" s="224" t="s">
        <v>1974</v>
      </c>
      <c r="C86" s="225" t="s">
        <v>1902</v>
      </c>
    </row>
    <row r="87" spans="1:3">
      <c r="A87" s="226" t="s">
        <v>1433</v>
      </c>
      <c r="B87" s="228" t="s">
        <v>1975</v>
      </c>
      <c r="C87" s="332" t="s">
        <v>1976</v>
      </c>
    </row>
    <row r="88" spans="1:3">
      <c r="A88" s="226" t="s">
        <v>1904</v>
      </c>
      <c r="B88" s="228" t="s">
        <v>1977</v>
      </c>
      <c r="C88" s="332"/>
    </row>
    <row r="89" spans="1:3" ht="15" thickBot="1">
      <c r="A89" s="229" t="s">
        <v>1906</v>
      </c>
      <c r="B89" s="230" t="s">
        <v>26</v>
      </c>
      <c r="C89" s="333"/>
    </row>
    <row r="90" spans="1:3">
      <c r="A90" s="223" t="s">
        <v>1431</v>
      </c>
      <c r="B90" s="224" t="s">
        <v>1978</v>
      </c>
      <c r="C90" s="225" t="s">
        <v>1902</v>
      </c>
    </row>
    <row r="91" spans="1:3">
      <c r="A91" s="226" t="s">
        <v>1433</v>
      </c>
      <c r="B91" s="228" t="s">
        <v>1979</v>
      </c>
      <c r="C91" s="332" t="s">
        <v>1980</v>
      </c>
    </row>
    <row r="92" spans="1:3">
      <c r="A92" s="226" t="s">
        <v>1904</v>
      </c>
      <c r="B92" s="228" t="s">
        <v>1981</v>
      </c>
      <c r="C92" s="332"/>
    </row>
    <row r="93" spans="1:3" ht="15" thickBot="1">
      <c r="A93" s="229" t="s">
        <v>1906</v>
      </c>
      <c r="B93" s="230" t="s">
        <v>201</v>
      </c>
      <c r="C93" s="333"/>
    </row>
    <row r="94" spans="1:3">
      <c r="A94" s="223" t="s">
        <v>1431</v>
      </c>
      <c r="B94" s="224" t="s">
        <v>1982</v>
      </c>
      <c r="C94" s="225" t="s">
        <v>1902</v>
      </c>
    </row>
    <row r="95" spans="1:3">
      <c r="A95" s="226" t="s">
        <v>1433</v>
      </c>
      <c r="B95" s="228" t="s">
        <v>1983</v>
      </c>
      <c r="C95" s="332" t="s">
        <v>1984</v>
      </c>
    </row>
    <row r="96" spans="1:3">
      <c r="A96" s="226" t="s">
        <v>1904</v>
      </c>
      <c r="B96" s="228" t="s">
        <v>1981</v>
      </c>
      <c r="C96" s="332"/>
    </row>
    <row r="97" spans="1:3" ht="15" thickBot="1">
      <c r="A97" s="229" t="s">
        <v>1906</v>
      </c>
      <c r="B97" s="230" t="s">
        <v>201</v>
      </c>
      <c r="C97" s="333"/>
    </row>
    <row r="98" spans="1:3">
      <c r="A98" s="223" t="s">
        <v>1431</v>
      </c>
      <c r="B98" s="224" t="s">
        <v>1985</v>
      </c>
      <c r="C98" s="225" t="s">
        <v>1902</v>
      </c>
    </row>
    <row r="99" spans="1:3" ht="22.5">
      <c r="A99" s="226" t="s">
        <v>1433</v>
      </c>
      <c r="B99" s="228" t="s">
        <v>1986</v>
      </c>
      <c r="C99" s="332" t="s">
        <v>1987</v>
      </c>
    </row>
    <row r="100" spans="1:3">
      <c r="A100" s="226" t="s">
        <v>1904</v>
      </c>
      <c r="B100" s="228" t="s">
        <v>1988</v>
      </c>
      <c r="C100" s="332"/>
    </row>
    <row r="101" spans="1:3" ht="15" thickBot="1">
      <c r="A101" s="229" t="s">
        <v>1906</v>
      </c>
      <c r="B101" s="230" t="s">
        <v>201</v>
      </c>
      <c r="C101" s="333"/>
    </row>
    <row r="102" spans="1:3">
      <c r="A102" s="223" t="s">
        <v>1431</v>
      </c>
      <c r="B102" s="224" t="s">
        <v>1989</v>
      </c>
      <c r="C102" s="225" t="s">
        <v>1902</v>
      </c>
    </row>
    <row r="103" spans="1:3" ht="22.5">
      <c r="A103" s="226" t="s">
        <v>1433</v>
      </c>
      <c r="B103" s="228" t="s">
        <v>1990</v>
      </c>
      <c r="C103" s="336" t="s">
        <v>1991</v>
      </c>
    </row>
    <row r="104" spans="1:3">
      <c r="A104" s="226" t="s">
        <v>1904</v>
      </c>
      <c r="B104" s="228" t="s">
        <v>1992</v>
      </c>
      <c r="C104" s="337"/>
    </row>
    <row r="105" spans="1:3" ht="15" thickBot="1">
      <c r="A105" s="229" t="s">
        <v>1906</v>
      </c>
      <c r="B105" s="230" t="s">
        <v>24</v>
      </c>
      <c r="C105" s="338"/>
    </row>
    <row r="106" spans="1:3">
      <c r="A106" s="223" t="s">
        <v>1431</v>
      </c>
      <c r="B106" s="224" t="s">
        <v>1993</v>
      </c>
      <c r="C106" s="225" t="s">
        <v>1902</v>
      </c>
    </row>
    <row r="107" spans="1:3">
      <c r="A107" s="226" t="s">
        <v>1433</v>
      </c>
      <c r="B107" s="228" t="s">
        <v>1994</v>
      </c>
      <c r="C107" s="336" t="s">
        <v>1995</v>
      </c>
    </row>
    <row r="108" spans="1:3">
      <c r="A108" s="226" t="s">
        <v>1904</v>
      </c>
      <c r="B108" s="228" t="s">
        <v>1996</v>
      </c>
      <c r="C108" s="337"/>
    </row>
    <row r="109" spans="1:3" ht="15" thickBot="1">
      <c r="A109" s="229" t="s">
        <v>1906</v>
      </c>
      <c r="B109" s="230" t="s">
        <v>201</v>
      </c>
      <c r="C109" s="338"/>
    </row>
    <row r="110" spans="1:3">
      <c r="A110" s="223" t="s">
        <v>1431</v>
      </c>
      <c r="B110" s="224" t="s">
        <v>1997</v>
      </c>
      <c r="C110" s="225" t="s">
        <v>1902</v>
      </c>
    </row>
    <row r="111" spans="1:3" ht="22.5">
      <c r="A111" s="226" t="s">
        <v>1433</v>
      </c>
      <c r="B111" s="228" t="s">
        <v>1998</v>
      </c>
      <c r="C111" s="336" t="s">
        <v>1999</v>
      </c>
    </row>
    <row r="112" spans="1:3">
      <c r="A112" s="226" t="s">
        <v>1904</v>
      </c>
      <c r="B112" s="228" t="s">
        <v>1977</v>
      </c>
      <c r="C112" s="337"/>
    </row>
    <row r="113" spans="1:3" ht="15" thickBot="1">
      <c r="A113" s="229" t="s">
        <v>1906</v>
      </c>
      <c r="B113" s="230" t="s">
        <v>26</v>
      </c>
      <c r="C113" s="338"/>
    </row>
    <row r="114" spans="1:3">
      <c r="A114" s="223" t="s">
        <v>1431</v>
      </c>
      <c r="B114" s="224" t="s">
        <v>2000</v>
      </c>
      <c r="C114" s="225" t="s">
        <v>1902</v>
      </c>
    </row>
    <row r="115" spans="1:3" ht="22.5">
      <c r="A115" s="226" t="s">
        <v>1433</v>
      </c>
      <c r="B115" s="228" t="s">
        <v>2001</v>
      </c>
      <c r="C115" s="336" t="s">
        <v>2002</v>
      </c>
    </row>
    <row r="116" spans="1:3">
      <c r="A116" s="226" t="s">
        <v>1904</v>
      </c>
      <c r="B116" s="228" t="s">
        <v>1977</v>
      </c>
      <c r="C116" s="337"/>
    </row>
    <row r="117" spans="1:3" ht="15" thickBot="1">
      <c r="A117" s="229" t="s">
        <v>1906</v>
      </c>
      <c r="B117" s="230" t="s">
        <v>201</v>
      </c>
      <c r="C117" s="338"/>
    </row>
    <row r="118" spans="1:3">
      <c r="A118" s="223" t="s">
        <v>1431</v>
      </c>
      <c r="B118" s="224" t="s">
        <v>2003</v>
      </c>
      <c r="C118" s="225" t="s">
        <v>1902</v>
      </c>
    </row>
    <row r="119" spans="1:3">
      <c r="A119" s="226" t="s">
        <v>1433</v>
      </c>
      <c r="B119" s="228" t="s">
        <v>2004</v>
      </c>
      <c r="C119" s="332" t="s">
        <v>2005</v>
      </c>
    </row>
    <row r="120" spans="1:3">
      <c r="A120" s="226" t="s">
        <v>1904</v>
      </c>
      <c r="B120" s="228" t="s">
        <v>1977</v>
      </c>
      <c r="C120" s="332"/>
    </row>
    <row r="121" spans="1:3" ht="15" thickBot="1">
      <c r="A121" s="229" t="s">
        <v>1906</v>
      </c>
      <c r="B121" s="230" t="s">
        <v>24</v>
      </c>
      <c r="C121" s="333"/>
    </row>
    <row r="122" spans="1:3">
      <c r="A122" s="223" t="s">
        <v>1431</v>
      </c>
      <c r="B122" s="224" t="s">
        <v>2006</v>
      </c>
      <c r="C122" s="225" t="s">
        <v>1902</v>
      </c>
    </row>
    <row r="123" spans="1:3">
      <c r="A123" s="226" t="s">
        <v>1433</v>
      </c>
      <c r="B123" s="228" t="s">
        <v>2007</v>
      </c>
      <c r="C123" s="332" t="s">
        <v>2005</v>
      </c>
    </row>
    <row r="124" spans="1:3">
      <c r="A124" s="226" t="s">
        <v>1904</v>
      </c>
      <c r="B124" s="228" t="s">
        <v>1977</v>
      </c>
      <c r="C124" s="332"/>
    </row>
    <row r="125" spans="1:3" ht="15" thickBot="1">
      <c r="A125" s="229" t="s">
        <v>1906</v>
      </c>
      <c r="B125" s="230" t="s">
        <v>24</v>
      </c>
      <c r="C125" s="333"/>
    </row>
    <row r="126" spans="1:3">
      <c r="A126" s="223" t="s">
        <v>1431</v>
      </c>
      <c r="B126" s="224" t="s">
        <v>2008</v>
      </c>
      <c r="C126" s="225" t="s">
        <v>1902</v>
      </c>
    </row>
    <row r="127" spans="1:3" ht="22.5">
      <c r="A127" s="226" t="s">
        <v>1433</v>
      </c>
      <c r="B127" s="228" t="s">
        <v>2009</v>
      </c>
      <c r="C127" s="332" t="s">
        <v>2010</v>
      </c>
    </row>
    <row r="128" spans="1:3">
      <c r="A128" s="226" t="s">
        <v>1904</v>
      </c>
      <c r="B128" s="228" t="s">
        <v>1977</v>
      </c>
      <c r="C128" s="332"/>
    </row>
    <row r="129" spans="1:3" ht="15" thickBot="1">
      <c r="A129" s="229" t="s">
        <v>1906</v>
      </c>
      <c r="B129" s="230" t="s">
        <v>24</v>
      </c>
      <c r="C129" s="333"/>
    </row>
    <row r="130" spans="1:3">
      <c r="A130" s="223" t="s">
        <v>1431</v>
      </c>
      <c r="B130" s="224" t="s">
        <v>2011</v>
      </c>
      <c r="C130" s="225" t="s">
        <v>1902</v>
      </c>
    </row>
    <row r="131" spans="1:3" ht="22.5">
      <c r="A131" s="226" t="s">
        <v>1433</v>
      </c>
      <c r="B131" s="228" t="s">
        <v>2012</v>
      </c>
      <c r="C131" s="332" t="s">
        <v>2010</v>
      </c>
    </row>
    <row r="132" spans="1:3">
      <c r="A132" s="226" t="s">
        <v>1904</v>
      </c>
      <c r="B132" s="228" t="s">
        <v>1977</v>
      </c>
      <c r="C132" s="332"/>
    </row>
    <row r="133" spans="1:3" ht="15" thickBot="1">
      <c r="A133" s="229" t="s">
        <v>1906</v>
      </c>
      <c r="B133" s="230" t="s">
        <v>24</v>
      </c>
      <c r="C133" s="333"/>
    </row>
    <row r="134" spans="1:3">
      <c r="A134" s="223" t="s">
        <v>1431</v>
      </c>
      <c r="B134" s="224" t="s">
        <v>2013</v>
      </c>
      <c r="C134" s="225" t="s">
        <v>1902</v>
      </c>
    </row>
    <row r="135" spans="1:3">
      <c r="A135" s="226" t="s">
        <v>1433</v>
      </c>
      <c r="B135" s="228" t="s">
        <v>2014</v>
      </c>
      <c r="C135" s="332" t="s">
        <v>1918</v>
      </c>
    </row>
    <row r="136" spans="1:3">
      <c r="A136" s="226" t="s">
        <v>1904</v>
      </c>
      <c r="B136" s="228" t="s">
        <v>1977</v>
      </c>
      <c r="C136" s="332"/>
    </row>
    <row r="137" spans="1:3" ht="15" thickBot="1">
      <c r="A137" s="229" t="s">
        <v>1906</v>
      </c>
      <c r="B137" s="230" t="s">
        <v>24</v>
      </c>
      <c r="C137" s="333"/>
    </row>
    <row r="138" spans="1:3">
      <c r="A138" s="223" t="s">
        <v>1431</v>
      </c>
      <c r="B138" s="224" t="s">
        <v>2015</v>
      </c>
      <c r="C138" s="225" t="s">
        <v>1902</v>
      </c>
    </row>
    <row r="139" spans="1:3">
      <c r="A139" s="226" t="s">
        <v>1433</v>
      </c>
      <c r="B139" s="228" t="s">
        <v>2016</v>
      </c>
      <c r="C139" s="332" t="s">
        <v>2017</v>
      </c>
    </row>
    <row r="140" spans="1:3">
      <c r="A140" s="226" t="s">
        <v>1904</v>
      </c>
      <c r="B140" s="228" t="s">
        <v>1977</v>
      </c>
      <c r="C140" s="332"/>
    </row>
    <row r="141" spans="1:3" ht="15" thickBot="1">
      <c r="A141" s="229" t="s">
        <v>1906</v>
      </c>
      <c r="B141" s="230" t="s">
        <v>24</v>
      </c>
      <c r="C141" s="333"/>
    </row>
    <row r="142" spans="1:3">
      <c r="A142" s="223" t="s">
        <v>1431</v>
      </c>
      <c r="B142" s="224" t="s">
        <v>2018</v>
      </c>
      <c r="C142" s="225" t="s">
        <v>1902</v>
      </c>
    </row>
    <row r="143" spans="1:3">
      <c r="A143" s="226" t="s">
        <v>1433</v>
      </c>
      <c r="B143" s="228" t="s">
        <v>2019</v>
      </c>
      <c r="C143" s="332" t="s">
        <v>2017</v>
      </c>
    </row>
    <row r="144" spans="1:3">
      <c r="A144" s="226" t="s">
        <v>1904</v>
      </c>
      <c r="B144" s="228" t="s">
        <v>1977</v>
      </c>
      <c r="C144" s="332"/>
    </row>
    <row r="145" spans="1:3" ht="15" thickBot="1">
      <c r="A145" s="229" t="s">
        <v>1906</v>
      </c>
      <c r="B145" s="230" t="s">
        <v>24</v>
      </c>
      <c r="C145" s="333"/>
    </row>
    <row r="146" spans="1:3">
      <c r="A146" s="223" t="s">
        <v>1431</v>
      </c>
      <c r="B146" s="224" t="s">
        <v>2020</v>
      </c>
      <c r="C146" s="225" t="s">
        <v>1902</v>
      </c>
    </row>
    <row r="147" spans="1:3">
      <c r="A147" s="226" t="s">
        <v>1433</v>
      </c>
      <c r="B147" s="228" t="s">
        <v>2021</v>
      </c>
      <c r="C147" s="332" t="s">
        <v>2017</v>
      </c>
    </row>
    <row r="148" spans="1:3">
      <c r="A148" s="226" t="s">
        <v>1904</v>
      </c>
      <c r="B148" s="228" t="s">
        <v>1977</v>
      </c>
      <c r="C148" s="332"/>
    </row>
    <row r="149" spans="1:3" ht="15" thickBot="1">
      <c r="A149" s="229" t="s">
        <v>1906</v>
      </c>
      <c r="B149" s="230" t="s">
        <v>24</v>
      </c>
      <c r="C149" s="333"/>
    </row>
    <row r="150" spans="1:3">
      <c r="A150" s="223" t="s">
        <v>1431</v>
      </c>
      <c r="B150" s="224" t="s">
        <v>2022</v>
      </c>
      <c r="C150" s="225" t="s">
        <v>1902</v>
      </c>
    </row>
    <row r="151" spans="1:3">
      <c r="A151" s="226" t="s">
        <v>1433</v>
      </c>
      <c r="B151" s="228" t="s">
        <v>2023</v>
      </c>
      <c r="C151" s="332" t="s">
        <v>2017</v>
      </c>
    </row>
    <row r="152" spans="1:3">
      <c r="A152" s="226" t="s">
        <v>1904</v>
      </c>
      <c r="B152" s="228" t="s">
        <v>1977</v>
      </c>
      <c r="C152" s="332"/>
    </row>
    <row r="153" spans="1:3" ht="15" thickBot="1">
      <c r="A153" s="229" t="s">
        <v>1906</v>
      </c>
      <c r="B153" s="230" t="s">
        <v>24</v>
      </c>
      <c r="C153" s="333"/>
    </row>
    <row r="154" spans="1:3">
      <c r="A154" s="223" t="s">
        <v>1431</v>
      </c>
      <c r="B154" s="224" t="s">
        <v>2024</v>
      </c>
      <c r="C154" s="225" t="s">
        <v>1902</v>
      </c>
    </row>
    <row r="155" spans="1:3">
      <c r="A155" s="226" t="s">
        <v>1433</v>
      </c>
      <c r="B155" s="228" t="s">
        <v>2025</v>
      </c>
      <c r="C155" s="332" t="s">
        <v>2017</v>
      </c>
    </row>
    <row r="156" spans="1:3">
      <c r="A156" s="226" t="s">
        <v>1904</v>
      </c>
      <c r="B156" s="228" t="s">
        <v>1977</v>
      </c>
      <c r="C156" s="332"/>
    </row>
    <row r="157" spans="1:3" ht="15" thickBot="1">
      <c r="A157" s="229" t="s">
        <v>1906</v>
      </c>
      <c r="B157" s="230" t="s">
        <v>24</v>
      </c>
      <c r="C157" s="333"/>
    </row>
    <row r="158" spans="1:3">
      <c r="A158" s="223" t="s">
        <v>1431</v>
      </c>
      <c r="B158" s="224" t="s">
        <v>2026</v>
      </c>
      <c r="C158" s="225" t="s">
        <v>1902</v>
      </c>
    </row>
    <row r="159" spans="1:3" ht="33.75">
      <c r="A159" s="226" t="s">
        <v>1433</v>
      </c>
      <c r="B159" s="228" t="s">
        <v>2027</v>
      </c>
      <c r="C159" s="332" t="s">
        <v>2028</v>
      </c>
    </row>
    <row r="160" spans="1:3">
      <c r="A160" s="226" t="s">
        <v>1904</v>
      </c>
      <c r="B160" s="228" t="s">
        <v>1977</v>
      </c>
      <c r="C160" s="332"/>
    </row>
    <row r="161" spans="1:3" ht="15" thickBot="1">
      <c r="A161" s="229" t="s">
        <v>1906</v>
      </c>
      <c r="B161" s="230" t="s">
        <v>24</v>
      </c>
      <c r="C161" s="333"/>
    </row>
    <row r="162" spans="1:3">
      <c r="A162" s="223" t="s">
        <v>1431</v>
      </c>
      <c r="B162" s="224" t="s">
        <v>2029</v>
      </c>
      <c r="C162" s="225" t="s">
        <v>1902</v>
      </c>
    </row>
    <row r="163" spans="1:3" ht="33.75">
      <c r="A163" s="226" t="s">
        <v>1433</v>
      </c>
      <c r="B163" s="228" t="s">
        <v>2030</v>
      </c>
      <c r="C163" s="332" t="s">
        <v>2028</v>
      </c>
    </row>
    <row r="164" spans="1:3">
      <c r="A164" s="226" t="s">
        <v>1904</v>
      </c>
      <c r="B164" s="228" t="s">
        <v>1977</v>
      </c>
      <c r="C164" s="332"/>
    </row>
    <row r="165" spans="1:3" ht="15" thickBot="1">
      <c r="A165" s="229" t="s">
        <v>1906</v>
      </c>
      <c r="B165" s="230" t="s">
        <v>24</v>
      </c>
      <c r="C165" s="333"/>
    </row>
    <row r="166" spans="1:3">
      <c r="A166" s="223" t="s">
        <v>1431</v>
      </c>
      <c r="B166" s="224" t="s">
        <v>2031</v>
      </c>
      <c r="C166" s="225" t="s">
        <v>1902</v>
      </c>
    </row>
    <row r="167" spans="1:3" ht="33.75">
      <c r="A167" s="226" t="s">
        <v>1433</v>
      </c>
      <c r="B167" s="228" t="s">
        <v>2032</v>
      </c>
      <c r="C167" s="332" t="s">
        <v>2028</v>
      </c>
    </row>
    <row r="168" spans="1:3">
      <c r="A168" s="226" t="s">
        <v>1904</v>
      </c>
      <c r="B168" s="228" t="s">
        <v>1977</v>
      </c>
      <c r="C168" s="332"/>
    </row>
    <row r="169" spans="1:3" ht="15" thickBot="1">
      <c r="A169" s="229" t="s">
        <v>1906</v>
      </c>
      <c r="B169" s="230" t="s">
        <v>24</v>
      </c>
      <c r="C169" s="333"/>
    </row>
    <row r="170" spans="1:3">
      <c r="A170" s="223" t="s">
        <v>1431</v>
      </c>
      <c r="B170" s="224" t="s">
        <v>2033</v>
      </c>
      <c r="C170" s="225" t="s">
        <v>1902</v>
      </c>
    </row>
    <row r="171" spans="1:3" ht="33.75">
      <c r="A171" s="226" t="s">
        <v>1433</v>
      </c>
      <c r="B171" s="228" t="s">
        <v>2034</v>
      </c>
      <c r="C171" s="332" t="s">
        <v>2028</v>
      </c>
    </row>
    <row r="172" spans="1:3">
      <c r="A172" s="226" t="s">
        <v>1904</v>
      </c>
      <c r="B172" s="228" t="s">
        <v>1977</v>
      </c>
      <c r="C172" s="332"/>
    </row>
    <row r="173" spans="1:3" ht="15" thickBot="1">
      <c r="A173" s="229" t="s">
        <v>1906</v>
      </c>
      <c r="B173" s="230" t="s">
        <v>24</v>
      </c>
      <c r="C173" s="333"/>
    </row>
    <row r="174" spans="1:3">
      <c r="A174" s="223" t="s">
        <v>1431</v>
      </c>
      <c r="B174" s="224" t="s">
        <v>2035</v>
      </c>
      <c r="C174" s="225" t="s">
        <v>1902</v>
      </c>
    </row>
    <row r="175" spans="1:3" ht="33.75">
      <c r="A175" s="226" t="s">
        <v>1433</v>
      </c>
      <c r="B175" s="228" t="s">
        <v>2036</v>
      </c>
      <c r="C175" s="332" t="s">
        <v>2028</v>
      </c>
    </row>
    <row r="176" spans="1:3">
      <c r="A176" s="226" t="s">
        <v>1904</v>
      </c>
      <c r="B176" s="228" t="s">
        <v>1977</v>
      </c>
      <c r="C176" s="332"/>
    </row>
    <row r="177" spans="1:3" ht="15" thickBot="1">
      <c r="A177" s="229" t="s">
        <v>1906</v>
      </c>
      <c r="B177" s="230" t="s">
        <v>24</v>
      </c>
      <c r="C177" s="333"/>
    </row>
    <row r="178" spans="1:3">
      <c r="A178" s="223" t="s">
        <v>1431</v>
      </c>
      <c r="B178" s="224" t="s">
        <v>2037</v>
      </c>
      <c r="C178" s="225" t="s">
        <v>1902</v>
      </c>
    </row>
    <row r="179" spans="1:3" ht="33.75">
      <c r="A179" s="226" t="s">
        <v>1433</v>
      </c>
      <c r="B179" s="228" t="s">
        <v>2038</v>
      </c>
      <c r="C179" s="332" t="s">
        <v>2028</v>
      </c>
    </row>
    <row r="180" spans="1:3">
      <c r="A180" s="226" t="s">
        <v>1904</v>
      </c>
      <c r="B180" s="228" t="s">
        <v>1977</v>
      </c>
      <c r="C180" s="332"/>
    </row>
    <row r="181" spans="1:3" ht="15" thickBot="1">
      <c r="A181" s="229" t="s">
        <v>1906</v>
      </c>
      <c r="B181" s="230" t="s">
        <v>24</v>
      </c>
      <c r="C181" s="333"/>
    </row>
    <row r="182" spans="1:3">
      <c r="A182" s="231" t="s">
        <v>1431</v>
      </c>
      <c r="B182" s="232" t="s">
        <v>2039</v>
      </c>
      <c r="C182" s="233" t="s">
        <v>1902</v>
      </c>
    </row>
    <row r="183" spans="1:3" ht="22.5">
      <c r="A183" s="234" t="s">
        <v>1433</v>
      </c>
      <c r="B183" s="227" t="s">
        <v>2040</v>
      </c>
      <c r="C183" s="339" t="s">
        <v>2041</v>
      </c>
    </row>
    <row r="184" spans="1:3">
      <c r="A184" s="234" t="s">
        <v>1904</v>
      </c>
      <c r="B184" s="227" t="s">
        <v>2042</v>
      </c>
      <c r="C184" s="339"/>
    </row>
    <row r="185" spans="1:3" ht="15" thickBot="1">
      <c r="A185" s="235" t="s">
        <v>1906</v>
      </c>
      <c r="B185" s="236" t="s">
        <v>774</v>
      </c>
      <c r="C185" s="340"/>
    </row>
    <row r="186" spans="1:3">
      <c r="A186" s="231" t="s">
        <v>1431</v>
      </c>
      <c r="B186" s="232" t="s">
        <v>2043</v>
      </c>
      <c r="C186" s="233" t="s">
        <v>1902</v>
      </c>
    </row>
    <row r="187" spans="1:3">
      <c r="A187" s="234" t="s">
        <v>1433</v>
      </c>
      <c r="B187" s="227" t="s">
        <v>2044</v>
      </c>
      <c r="C187" s="339" t="s">
        <v>2045</v>
      </c>
    </row>
    <row r="188" spans="1:3">
      <c r="A188" s="234" t="s">
        <v>1904</v>
      </c>
      <c r="B188" s="227" t="s">
        <v>2042</v>
      </c>
      <c r="C188" s="339"/>
    </row>
    <row r="189" spans="1:3" ht="15" thickBot="1">
      <c r="A189" s="235" t="s">
        <v>1906</v>
      </c>
      <c r="B189" s="236" t="s">
        <v>774</v>
      </c>
      <c r="C189" s="340"/>
    </row>
    <row r="190" spans="1:3">
      <c r="A190" s="231" t="s">
        <v>1431</v>
      </c>
      <c r="B190" s="232" t="s">
        <v>2046</v>
      </c>
      <c r="C190" s="233" t="s">
        <v>1902</v>
      </c>
    </row>
    <row r="191" spans="1:3">
      <c r="A191" s="234" t="s">
        <v>1433</v>
      </c>
      <c r="B191" s="227" t="s">
        <v>2047</v>
      </c>
      <c r="C191" s="339" t="s">
        <v>2048</v>
      </c>
    </row>
    <row r="192" spans="1:3">
      <c r="A192" s="234" t="s">
        <v>1904</v>
      </c>
      <c r="B192" s="227" t="s">
        <v>1956</v>
      </c>
      <c r="C192" s="339"/>
    </row>
    <row r="193" spans="1:3" ht="15" thickBot="1">
      <c r="A193" s="235" t="s">
        <v>1906</v>
      </c>
      <c r="B193" s="236" t="s">
        <v>26</v>
      </c>
      <c r="C193" s="340"/>
    </row>
    <row r="194" spans="1:3">
      <c r="A194" s="231" t="s">
        <v>1431</v>
      </c>
      <c r="B194" s="232" t="s">
        <v>2049</v>
      </c>
      <c r="C194" s="233" t="s">
        <v>1902</v>
      </c>
    </row>
    <row r="195" spans="1:3" ht="22.5">
      <c r="A195" s="234" t="s">
        <v>1433</v>
      </c>
      <c r="B195" s="227" t="s">
        <v>2050</v>
      </c>
      <c r="C195" s="339" t="s">
        <v>2051</v>
      </c>
    </row>
    <row r="196" spans="1:3">
      <c r="A196" s="234" t="s">
        <v>1904</v>
      </c>
      <c r="B196" s="227" t="s">
        <v>2052</v>
      </c>
      <c r="C196" s="339"/>
    </row>
    <row r="197" spans="1:3" ht="15" thickBot="1">
      <c r="A197" s="235" t="s">
        <v>1906</v>
      </c>
      <c r="B197" s="236" t="s">
        <v>201</v>
      </c>
      <c r="C197" s="340"/>
    </row>
    <row r="198" spans="1:3">
      <c r="A198" s="223" t="s">
        <v>1431</v>
      </c>
      <c r="B198" s="224" t="s">
        <v>2053</v>
      </c>
      <c r="C198" s="225" t="s">
        <v>1902</v>
      </c>
    </row>
    <row r="199" spans="1:3" ht="22.5">
      <c r="A199" s="226" t="s">
        <v>1433</v>
      </c>
      <c r="B199" s="228" t="s">
        <v>2054</v>
      </c>
      <c r="C199" s="332" t="s">
        <v>2055</v>
      </c>
    </row>
    <row r="200" spans="1:3">
      <c r="A200" s="226" t="s">
        <v>1904</v>
      </c>
      <c r="B200" s="228" t="s">
        <v>1956</v>
      </c>
      <c r="C200" s="332"/>
    </row>
    <row r="201" spans="1:3" ht="15" thickBot="1">
      <c r="A201" s="229" t="s">
        <v>1906</v>
      </c>
      <c r="B201" s="230" t="s">
        <v>24</v>
      </c>
      <c r="C201" s="333"/>
    </row>
    <row r="202" spans="1:3">
      <c r="A202" s="223" t="s">
        <v>1431</v>
      </c>
      <c r="B202" s="224" t="s">
        <v>2056</v>
      </c>
      <c r="C202" s="225" t="s">
        <v>1902</v>
      </c>
    </row>
    <row r="203" spans="1:3" ht="33.75">
      <c r="A203" s="226" t="s">
        <v>1433</v>
      </c>
      <c r="B203" s="228" t="s">
        <v>2057</v>
      </c>
      <c r="C203" s="332" t="s">
        <v>2058</v>
      </c>
    </row>
    <row r="204" spans="1:3">
      <c r="A204" s="226" t="s">
        <v>1904</v>
      </c>
      <c r="B204" s="228" t="s">
        <v>1956</v>
      </c>
      <c r="C204" s="332"/>
    </row>
    <row r="205" spans="1:3" ht="15" thickBot="1">
      <c r="A205" s="229" t="s">
        <v>1906</v>
      </c>
      <c r="B205" s="230" t="s">
        <v>24</v>
      </c>
      <c r="C205" s="333"/>
    </row>
    <row r="206" spans="1:3">
      <c r="A206" s="223" t="s">
        <v>1431</v>
      </c>
      <c r="B206" s="224" t="s">
        <v>2059</v>
      </c>
      <c r="C206" s="225" t="s">
        <v>1902</v>
      </c>
    </row>
    <row r="207" spans="1:3" ht="33.75">
      <c r="A207" s="226" t="s">
        <v>1433</v>
      </c>
      <c r="B207" s="228" t="s">
        <v>2060</v>
      </c>
      <c r="C207" s="332" t="s">
        <v>2061</v>
      </c>
    </row>
    <row r="208" spans="1:3">
      <c r="A208" s="226" t="s">
        <v>1904</v>
      </c>
      <c r="B208" s="228" t="s">
        <v>1956</v>
      </c>
      <c r="C208" s="332"/>
    </row>
    <row r="209" spans="1:3" ht="15" thickBot="1">
      <c r="A209" s="229" t="s">
        <v>1906</v>
      </c>
      <c r="B209" s="230" t="s">
        <v>24</v>
      </c>
      <c r="C209" s="333"/>
    </row>
    <row r="210" spans="1:3">
      <c r="A210" s="223" t="s">
        <v>1431</v>
      </c>
      <c r="B210" s="224" t="s">
        <v>2062</v>
      </c>
      <c r="C210" s="225" t="s">
        <v>1902</v>
      </c>
    </row>
    <row r="211" spans="1:3" ht="22.5">
      <c r="A211" s="226" t="s">
        <v>1433</v>
      </c>
      <c r="B211" s="228" t="s">
        <v>2063</v>
      </c>
      <c r="C211" s="332" t="s">
        <v>2064</v>
      </c>
    </row>
    <row r="212" spans="1:3">
      <c r="A212" s="226" t="s">
        <v>1904</v>
      </c>
      <c r="B212" s="228" t="s">
        <v>1956</v>
      </c>
      <c r="C212" s="332"/>
    </row>
    <row r="213" spans="1:3" ht="15" thickBot="1">
      <c r="A213" s="229" t="s">
        <v>1906</v>
      </c>
      <c r="B213" s="230" t="s">
        <v>24</v>
      </c>
      <c r="C213" s="333"/>
    </row>
    <row r="214" spans="1:3">
      <c r="A214" s="223" t="s">
        <v>1431</v>
      </c>
      <c r="B214" s="224" t="s">
        <v>2065</v>
      </c>
      <c r="C214" s="225" t="s">
        <v>1902</v>
      </c>
    </row>
    <row r="215" spans="1:3" ht="22.5">
      <c r="A215" s="226" t="s">
        <v>1433</v>
      </c>
      <c r="B215" s="228" t="s">
        <v>2066</v>
      </c>
      <c r="C215" s="332" t="s">
        <v>2064</v>
      </c>
    </row>
    <row r="216" spans="1:3">
      <c r="A216" s="226" t="s">
        <v>1904</v>
      </c>
      <c r="B216" s="228" t="s">
        <v>1956</v>
      </c>
      <c r="C216" s="332"/>
    </row>
    <row r="217" spans="1:3" ht="15" thickBot="1">
      <c r="A217" s="229" t="s">
        <v>1906</v>
      </c>
      <c r="B217" s="230" t="s">
        <v>24</v>
      </c>
      <c r="C217" s="333"/>
    </row>
    <row r="218" spans="1:3">
      <c r="A218" s="223" t="s">
        <v>1431</v>
      </c>
      <c r="B218" s="224" t="s">
        <v>2067</v>
      </c>
      <c r="C218" s="225" t="s">
        <v>1902</v>
      </c>
    </row>
    <row r="219" spans="1:3" ht="22.5">
      <c r="A219" s="226" t="s">
        <v>1433</v>
      </c>
      <c r="B219" s="228" t="s">
        <v>2068</v>
      </c>
      <c r="C219" s="332" t="s">
        <v>2064</v>
      </c>
    </row>
    <row r="220" spans="1:3">
      <c r="A220" s="226" t="s">
        <v>1904</v>
      </c>
      <c r="B220" s="228" t="s">
        <v>1956</v>
      </c>
      <c r="C220" s="332"/>
    </row>
    <row r="221" spans="1:3" ht="15" thickBot="1">
      <c r="A221" s="229" t="s">
        <v>1906</v>
      </c>
      <c r="B221" s="230" t="s">
        <v>24</v>
      </c>
      <c r="C221" s="333"/>
    </row>
    <row r="222" spans="1:3">
      <c r="A222" s="223" t="s">
        <v>1431</v>
      </c>
      <c r="B222" s="224" t="s">
        <v>2069</v>
      </c>
      <c r="C222" s="225" t="s">
        <v>1902</v>
      </c>
    </row>
    <row r="223" spans="1:3" ht="22.5">
      <c r="A223" s="226" t="s">
        <v>1433</v>
      </c>
      <c r="B223" s="228" t="s">
        <v>2070</v>
      </c>
      <c r="C223" s="332" t="s">
        <v>2064</v>
      </c>
    </row>
    <row r="224" spans="1:3">
      <c r="A224" s="226" t="s">
        <v>1904</v>
      </c>
      <c r="B224" s="228" t="s">
        <v>1956</v>
      </c>
      <c r="C224" s="332"/>
    </row>
    <row r="225" spans="1:3" ht="15" thickBot="1">
      <c r="A225" s="229" t="s">
        <v>1906</v>
      </c>
      <c r="B225" s="230" t="s">
        <v>24</v>
      </c>
      <c r="C225" s="333"/>
    </row>
    <row r="226" spans="1:3">
      <c r="A226" s="223" t="s">
        <v>1431</v>
      </c>
      <c r="B226" s="224" t="s">
        <v>2071</v>
      </c>
      <c r="C226" s="225" t="s">
        <v>1902</v>
      </c>
    </row>
    <row r="227" spans="1:3" ht="33.75">
      <c r="A227" s="226" t="s">
        <v>1433</v>
      </c>
      <c r="B227" s="228" t="s">
        <v>2072</v>
      </c>
      <c r="C227" s="332" t="s">
        <v>2061</v>
      </c>
    </row>
    <row r="228" spans="1:3">
      <c r="A228" s="226" t="s">
        <v>1904</v>
      </c>
      <c r="B228" s="228" t="s">
        <v>1956</v>
      </c>
      <c r="C228" s="332"/>
    </row>
    <row r="229" spans="1:3" ht="15" thickBot="1">
      <c r="A229" s="229" t="s">
        <v>1906</v>
      </c>
      <c r="B229" s="230" t="s">
        <v>24</v>
      </c>
      <c r="C229" s="333"/>
    </row>
    <row r="230" spans="1:3">
      <c r="A230" s="223" t="s">
        <v>1431</v>
      </c>
      <c r="B230" s="224" t="s">
        <v>2073</v>
      </c>
      <c r="C230" s="225" t="s">
        <v>1902</v>
      </c>
    </row>
    <row r="231" spans="1:3" ht="33.75">
      <c r="A231" s="226" t="s">
        <v>1433</v>
      </c>
      <c r="B231" s="228" t="s">
        <v>2074</v>
      </c>
      <c r="C231" s="332" t="s">
        <v>2061</v>
      </c>
    </row>
    <row r="232" spans="1:3">
      <c r="A232" s="226" t="s">
        <v>1904</v>
      </c>
      <c r="B232" s="228" t="s">
        <v>1956</v>
      </c>
      <c r="C232" s="332"/>
    </row>
    <row r="233" spans="1:3" ht="15" thickBot="1">
      <c r="A233" s="229" t="s">
        <v>1906</v>
      </c>
      <c r="B233" s="230" t="s">
        <v>24</v>
      </c>
      <c r="C233" s="333"/>
    </row>
    <row r="234" spans="1:3">
      <c r="A234" s="223" t="s">
        <v>1431</v>
      </c>
      <c r="B234" s="224" t="s">
        <v>2075</v>
      </c>
      <c r="C234" s="225" t="s">
        <v>1902</v>
      </c>
    </row>
    <row r="235" spans="1:3" ht="33.75">
      <c r="A235" s="226" t="s">
        <v>1433</v>
      </c>
      <c r="B235" s="228" t="s">
        <v>2076</v>
      </c>
      <c r="C235" s="332" t="s">
        <v>2061</v>
      </c>
    </row>
    <row r="236" spans="1:3">
      <c r="A236" s="226" t="s">
        <v>1904</v>
      </c>
      <c r="B236" s="228" t="s">
        <v>1956</v>
      </c>
      <c r="C236" s="332"/>
    </row>
    <row r="237" spans="1:3" ht="15" thickBot="1">
      <c r="A237" s="229" t="s">
        <v>1906</v>
      </c>
      <c r="B237" s="230" t="s">
        <v>24</v>
      </c>
      <c r="C237" s="333"/>
    </row>
    <row r="238" spans="1:3">
      <c r="A238" s="223" t="s">
        <v>1431</v>
      </c>
      <c r="B238" s="224" t="s">
        <v>2077</v>
      </c>
      <c r="C238" s="225" t="s">
        <v>1902</v>
      </c>
    </row>
    <row r="239" spans="1:3" ht="22.5">
      <c r="A239" s="226" t="s">
        <v>1433</v>
      </c>
      <c r="B239" s="228" t="s">
        <v>2078</v>
      </c>
      <c r="C239" s="332" t="s">
        <v>2079</v>
      </c>
    </row>
    <row r="240" spans="1:3">
      <c r="A240" s="226" t="s">
        <v>1904</v>
      </c>
      <c r="B240" s="228" t="s">
        <v>1956</v>
      </c>
      <c r="C240" s="332"/>
    </row>
    <row r="241" spans="1:3" ht="15" thickBot="1">
      <c r="A241" s="229" t="s">
        <v>1906</v>
      </c>
      <c r="B241" s="230" t="s">
        <v>24</v>
      </c>
      <c r="C241" s="333"/>
    </row>
    <row r="242" spans="1:3">
      <c r="A242" s="223" t="s">
        <v>1431</v>
      </c>
      <c r="B242" s="224" t="s">
        <v>2080</v>
      </c>
      <c r="C242" s="225" t="s">
        <v>1902</v>
      </c>
    </row>
    <row r="243" spans="1:3" ht="33.75">
      <c r="A243" s="226" t="s">
        <v>1433</v>
      </c>
      <c r="B243" s="228" t="s">
        <v>2081</v>
      </c>
      <c r="C243" s="332" t="s">
        <v>2082</v>
      </c>
    </row>
    <row r="244" spans="1:3">
      <c r="A244" s="226" t="s">
        <v>1904</v>
      </c>
      <c r="B244" s="228" t="s">
        <v>1956</v>
      </c>
      <c r="C244" s="332"/>
    </row>
    <row r="245" spans="1:3" ht="15" thickBot="1">
      <c r="A245" s="229" t="s">
        <v>1906</v>
      </c>
      <c r="B245" s="230" t="s">
        <v>24</v>
      </c>
      <c r="C245" s="333"/>
    </row>
    <row r="246" spans="1:3">
      <c r="A246" s="223" t="s">
        <v>1431</v>
      </c>
      <c r="B246" s="224" t="s">
        <v>2083</v>
      </c>
      <c r="C246" s="225" t="s">
        <v>1902</v>
      </c>
    </row>
    <row r="247" spans="1:3" ht="22.5">
      <c r="A247" s="226" t="s">
        <v>1433</v>
      </c>
      <c r="B247" s="228" t="s">
        <v>2084</v>
      </c>
      <c r="C247" s="332" t="s">
        <v>2085</v>
      </c>
    </row>
    <row r="248" spans="1:3">
      <c r="A248" s="226" t="s">
        <v>1904</v>
      </c>
      <c r="B248" s="228" t="s">
        <v>1956</v>
      </c>
      <c r="C248" s="332"/>
    </row>
    <row r="249" spans="1:3" ht="15" thickBot="1">
      <c r="A249" s="229" t="s">
        <v>1906</v>
      </c>
      <c r="B249" s="230" t="s">
        <v>24</v>
      </c>
      <c r="C249" s="333"/>
    </row>
    <row r="250" spans="1:3">
      <c r="A250" s="223" t="s">
        <v>1431</v>
      </c>
      <c r="B250" s="224" t="s">
        <v>2086</v>
      </c>
      <c r="C250" s="225" t="s">
        <v>1902</v>
      </c>
    </row>
    <row r="251" spans="1:3" ht="33.75">
      <c r="A251" s="226" t="s">
        <v>1433</v>
      </c>
      <c r="B251" s="228" t="s">
        <v>2087</v>
      </c>
      <c r="C251" s="332" t="s">
        <v>2088</v>
      </c>
    </row>
    <row r="252" spans="1:3">
      <c r="A252" s="226" t="s">
        <v>1904</v>
      </c>
      <c r="B252" s="228" t="s">
        <v>1956</v>
      </c>
      <c r="C252" s="332"/>
    </row>
    <row r="253" spans="1:3" ht="15" thickBot="1">
      <c r="A253" s="229" t="s">
        <v>1906</v>
      </c>
      <c r="B253" s="230" t="s">
        <v>24</v>
      </c>
      <c r="C253" s="333"/>
    </row>
    <row r="254" spans="1:3">
      <c r="A254" s="223" t="s">
        <v>1431</v>
      </c>
      <c r="B254" s="224" t="s">
        <v>2089</v>
      </c>
      <c r="C254" s="225" t="s">
        <v>1902</v>
      </c>
    </row>
    <row r="255" spans="1:3" ht="22.5">
      <c r="A255" s="226" t="s">
        <v>1433</v>
      </c>
      <c r="B255" s="228" t="s">
        <v>2090</v>
      </c>
      <c r="C255" s="332" t="s">
        <v>2091</v>
      </c>
    </row>
    <row r="256" spans="1:3">
      <c r="A256" s="226" t="s">
        <v>1904</v>
      </c>
      <c r="B256" s="228" t="s">
        <v>1956</v>
      </c>
      <c r="C256" s="332"/>
    </row>
    <row r="257" spans="1:3" ht="15" thickBot="1">
      <c r="A257" s="229" t="s">
        <v>1906</v>
      </c>
      <c r="B257" s="230" t="s">
        <v>24</v>
      </c>
      <c r="C257" s="333"/>
    </row>
    <row r="258" spans="1:3">
      <c r="A258" s="223" t="s">
        <v>1431</v>
      </c>
      <c r="B258" s="224" t="s">
        <v>2092</v>
      </c>
      <c r="C258" s="225" t="s">
        <v>1902</v>
      </c>
    </row>
    <row r="259" spans="1:3" ht="22.5">
      <c r="A259" s="226" t="s">
        <v>1433</v>
      </c>
      <c r="B259" s="228" t="s">
        <v>2093</v>
      </c>
      <c r="C259" s="332" t="s">
        <v>2091</v>
      </c>
    </row>
    <row r="260" spans="1:3">
      <c r="A260" s="226" t="s">
        <v>1904</v>
      </c>
      <c r="B260" s="228" t="s">
        <v>1956</v>
      </c>
      <c r="C260" s="332"/>
    </row>
    <row r="261" spans="1:3" ht="15" thickBot="1">
      <c r="A261" s="229" t="s">
        <v>1906</v>
      </c>
      <c r="B261" s="230" t="s">
        <v>24</v>
      </c>
      <c r="C261" s="333"/>
    </row>
    <row r="262" spans="1:3">
      <c r="A262" s="223" t="s">
        <v>1431</v>
      </c>
      <c r="B262" s="224" t="s">
        <v>2094</v>
      </c>
      <c r="C262" s="225" t="s">
        <v>1902</v>
      </c>
    </row>
    <row r="263" spans="1:3" ht="22.5">
      <c r="A263" s="226" t="s">
        <v>1433</v>
      </c>
      <c r="B263" s="228" t="s">
        <v>2095</v>
      </c>
      <c r="C263" s="332" t="s">
        <v>2091</v>
      </c>
    </row>
    <row r="264" spans="1:3">
      <c r="A264" s="226" t="s">
        <v>1904</v>
      </c>
      <c r="B264" s="228" t="s">
        <v>1956</v>
      </c>
      <c r="C264" s="332"/>
    </row>
    <row r="265" spans="1:3" ht="15" thickBot="1">
      <c r="A265" s="229" t="s">
        <v>1906</v>
      </c>
      <c r="B265" s="230" t="s">
        <v>24</v>
      </c>
      <c r="C265" s="333"/>
    </row>
    <row r="266" spans="1:3">
      <c r="A266" s="223" t="s">
        <v>1431</v>
      </c>
      <c r="B266" s="224" t="s">
        <v>2096</v>
      </c>
      <c r="C266" s="225" t="s">
        <v>1902</v>
      </c>
    </row>
    <row r="267" spans="1:3" ht="22.5">
      <c r="A267" s="226" t="s">
        <v>1433</v>
      </c>
      <c r="B267" s="228" t="s">
        <v>2097</v>
      </c>
      <c r="C267" s="332" t="s">
        <v>2091</v>
      </c>
    </row>
    <row r="268" spans="1:3">
      <c r="A268" s="226" t="s">
        <v>1904</v>
      </c>
      <c r="B268" s="228" t="s">
        <v>1956</v>
      </c>
      <c r="C268" s="332"/>
    </row>
    <row r="269" spans="1:3" ht="15" thickBot="1">
      <c r="A269" s="229" t="s">
        <v>1906</v>
      </c>
      <c r="B269" s="230" t="s">
        <v>24</v>
      </c>
      <c r="C269" s="333"/>
    </row>
    <row r="270" spans="1:3">
      <c r="A270" s="223" t="s">
        <v>1431</v>
      </c>
      <c r="B270" s="224" t="s">
        <v>2098</v>
      </c>
      <c r="C270" s="225" t="s">
        <v>1902</v>
      </c>
    </row>
    <row r="271" spans="1:3" ht="22.5">
      <c r="A271" s="226" t="s">
        <v>1433</v>
      </c>
      <c r="B271" s="228" t="s">
        <v>2099</v>
      </c>
      <c r="C271" s="332" t="s">
        <v>2091</v>
      </c>
    </row>
    <row r="272" spans="1:3">
      <c r="A272" s="226" t="s">
        <v>1904</v>
      </c>
      <c r="B272" s="228" t="s">
        <v>1956</v>
      </c>
      <c r="C272" s="332"/>
    </row>
    <row r="273" spans="1:3" ht="15" thickBot="1">
      <c r="A273" s="229" t="s">
        <v>1906</v>
      </c>
      <c r="B273" s="230" t="s">
        <v>24</v>
      </c>
      <c r="C273" s="333"/>
    </row>
    <row r="274" spans="1:3">
      <c r="A274" s="223" t="s">
        <v>1431</v>
      </c>
      <c r="B274" s="224" t="s">
        <v>2100</v>
      </c>
      <c r="C274" s="225" t="s">
        <v>1902</v>
      </c>
    </row>
    <row r="275" spans="1:3" ht="22.5">
      <c r="A275" s="226" t="s">
        <v>1433</v>
      </c>
      <c r="B275" s="228" t="s">
        <v>2101</v>
      </c>
      <c r="C275" s="332" t="s">
        <v>2091</v>
      </c>
    </row>
    <row r="276" spans="1:3">
      <c r="A276" s="226" t="s">
        <v>1904</v>
      </c>
      <c r="B276" s="228" t="s">
        <v>1956</v>
      </c>
      <c r="C276" s="332"/>
    </row>
    <row r="277" spans="1:3" ht="15" thickBot="1">
      <c r="A277" s="229" t="s">
        <v>1906</v>
      </c>
      <c r="B277" s="230" t="s">
        <v>24</v>
      </c>
      <c r="C277" s="333"/>
    </row>
    <row r="278" spans="1:3">
      <c r="A278" s="223" t="s">
        <v>1431</v>
      </c>
      <c r="B278" s="224" t="s">
        <v>2102</v>
      </c>
      <c r="C278" s="225" t="s">
        <v>1902</v>
      </c>
    </row>
    <row r="279" spans="1:3" ht="33.75">
      <c r="A279" s="226" t="s">
        <v>1433</v>
      </c>
      <c r="B279" s="228" t="s">
        <v>2103</v>
      </c>
      <c r="C279" s="332" t="s">
        <v>2104</v>
      </c>
    </row>
    <row r="280" spans="1:3">
      <c r="A280" s="226" t="s">
        <v>1904</v>
      </c>
      <c r="B280" s="228" t="s">
        <v>1956</v>
      </c>
      <c r="C280" s="332"/>
    </row>
    <row r="281" spans="1:3" ht="15" thickBot="1">
      <c r="A281" s="229" t="s">
        <v>1906</v>
      </c>
      <c r="B281" s="230" t="s">
        <v>24</v>
      </c>
      <c r="C281" s="333"/>
    </row>
    <row r="282" spans="1:3">
      <c r="A282" s="223" t="s">
        <v>1431</v>
      </c>
      <c r="B282" s="224" t="s">
        <v>2105</v>
      </c>
      <c r="C282" s="225" t="s">
        <v>1902</v>
      </c>
    </row>
    <row r="283" spans="1:3" ht="33.75">
      <c r="A283" s="226" t="s">
        <v>1433</v>
      </c>
      <c r="B283" s="228" t="s">
        <v>2106</v>
      </c>
      <c r="C283" s="332" t="s">
        <v>2104</v>
      </c>
    </row>
    <row r="284" spans="1:3">
      <c r="A284" s="226" t="s">
        <v>1904</v>
      </c>
      <c r="B284" s="228" t="s">
        <v>1956</v>
      </c>
      <c r="C284" s="332"/>
    </row>
    <row r="285" spans="1:3" ht="15" thickBot="1">
      <c r="A285" s="229" t="s">
        <v>1906</v>
      </c>
      <c r="B285" s="230" t="s">
        <v>24</v>
      </c>
      <c r="C285" s="333"/>
    </row>
    <row r="286" spans="1:3">
      <c r="A286" s="223" t="s">
        <v>1431</v>
      </c>
      <c r="B286" s="224" t="s">
        <v>2107</v>
      </c>
      <c r="C286" s="225" t="s">
        <v>1902</v>
      </c>
    </row>
    <row r="287" spans="1:3" ht="33.75">
      <c r="A287" s="226" t="s">
        <v>1433</v>
      </c>
      <c r="B287" s="228" t="s">
        <v>2108</v>
      </c>
      <c r="C287" s="332" t="s">
        <v>2104</v>
      </c>
    </row>
    <row r="288" spans="1:3">
      <c r="A288" s="226" t="s">
        <v>1904</v>
      </c>
      <c r="B288" s="228" t="s">
        <v>1956</v>
      </c>
      <c r="C288" s="332"/>
    </row>
    <row r="289" spans="1:3" ht="15" thickBot="1">
      <c r="A289" s="229" t="s">
        <v>1906</v>
      </c>
      <c r="B289" s="230" t="s">
        <v>24</v>
      </c>
      <c r="C289" s="333"/>
    </row>
    <row r="290" spans="1:3">
      <c r="A290" s="223" t="s">
        <v>1431</v>
      </c>
      <c r="B290" s="224" t="s">
        <v>2109</v>
      </c>
      <c r="C290" s="225" t="s">
        <v>1902</v>
      </c>
    </row>
    <row r="291" spans="1:3" ht="33.75" customHeight="1">
      <c r="A291" s="226" t="s">
        <v>1433</v>
      </c>
      <c r="B291" s="228" t="s">
        <v>2110</v>
      </c>
      <c r="C291" s="332" t="s">
        <v>2104</v>
      </c>
    </row>
    <row r="292" spans="1:3">
      <c r="A292" s="226" t="s">
        <v>1904</v>
      </c>
      <c r="B292" s="228" t="s">
        <v>1956</v>
      </c>
      <c r="C292" s="332"/>
    </row>
    <row r="293" spans="1:3" ht="15" thickBot="1">
      <c r="A293" s="229" t="s">
        <v>1906</v>
      </c>
      <c r="B293" s="230" t="s">
        <v>24</v>
      </c>
      <c r="C293" s="333"/>
    </row>
    <row r="294" spans="1:3">
      <c r="A294" s="223" t="s">
        <v>1431</v>
      </c>
      <c r="B294" s="224" t="s">
        <v>2111</v>
      </c>
      <c r="C294" s="225" t="s">
        <v>1902</v>
      </c>
    </row>
    <row r="295" spans="1:3" ht="22.5" customHeight="1">
      <c r="A295" s="226" t="s">
        <v>1433</v>
      </c>
      <c r="B295" s="228" t="s">
        <v>2112</v>
      </c>
      <c r="C295" s="332" t="s">
        <v>2104</v>
      </c>
    </row>
    <row r="296" spans="1:3">
      <c r="A296" s="226" t="s">
        <v>1904</v>
      </c>
      <c r="B296" s="228" t="s">
        <v>1956</v>
      </c>
      <c r="C296" s="332"/>
    </row>
    <row r="297" spans="1:3" ht="15" thickBot="1">
      <c r="A297" s="229" t="s">
        <v>1906</v>
      </c>
      <c r="B297" s="230" t="s">
        <v>24</v>
      </c>
      <c r="C297" s="333"/>
    </row>
    <row r="298" spans="1:3">
      <c r="A298" s="223" t="s">
        <v>1431</v>
      </c>
      <c r="B298" s="224" t="s">
        <v>2113</v>
      </c>
      <c r="C298" s="225" t="s">
        <v>1902</v>
      </c>
    </row>
    <row r="299" spans="1:3">
      <c r="A299" s="226" t="s">
        <v>1433</v>
      </c>
      <c r="B299" s="228" t="s">
        <v>2114</v>
      </c>
      <c r="C299" s="332" t="s">
        <v>2115</v>
      </c>
    </row>
    <row r="300" spans="1:3">
      <c r="A300" s="226" t="s">
        <v>1904</v>
      </c>
      <c r="B300" s="228" t="s">
        <v>1956</v>
      </c>
      <c r="C300" s="332"/>
    </row>
    <row r="301" spans="1:3" ht="15" thickBot="1">
      <c r="A301" s="229" t="s">
        <v>1906</v>
      </c>
      <c r="B301" s="230" t="s">
        <v>24</v>
      </c>
      <c r="C301" s="333"/>
    </row>
    <row r="302" spans="1:3">
      <c r="A302" s="223" t="s">
        <v>1431</v>
      </c>
      <c r="B302" s="224" t="s">
        <v>2116</v>
      </c>
      <c r="C302" s="225" t="s">
        <v>1902</v>
      </c>
    </row>
    <row r="303" spans="1:3">
      <c r="A303" s="226" t="s">
        <v>1433</v>
      </c>
      <c r="B303" s="228" t="s">
        <v>2117</v>
      </c>
      <c r="C303" s="332" t="s">
        <v>2115</v>
      </c>
    </row>
    <row r="304" spans="1:3">
      <c r="A304" s="226" t="s">
        <v>1904</v>
      </c>
      <c r="B304" s="228" t="s">
        <v>1956</v>
      </c>
      <c r="C304" s="332"/>
    </row>
    <row r="305" spans="1:3" ht="15" thickBot="1">
      <c r="A305" s="229" t="s">
        <v>1906</v>
      </c>
      <c r="B305" s="230" t="s">
        <v>24</v>
      </c>
      <c r="C305" s="333"/>
    </row>
    <row r="306" spans="1:3">
      <c r="A306" s="223" t="s">
        <v>1431</v>
      </c>
      <c r="B306" s="224" t="s">
        <v>2118</v>
      </c>
      <c r="C306" s="225" t="s">
        <v>1902</v>
      </c>
    </row>
    <row r="307" spans="1:3" ht="22.5" customHeight="1">
      <c r="A307" s="226" t="s">
        <v>1433</v>
      </c>
      <c r="B307" s="228" t="s">
        <v>2119</v>
      </c>
      <c r="C307" s="332" t="s">
        <v>2104</v>
      </c>
    </row>
    <row r="308" spans="1:3">
      <c r="A308" s="226" t="s">
        <v>1904</v>
      </c>
      <c r="B308" s="228" t="s">
        <v>1956</v>
      </c>
      <c r="C308" s="332"/>
    </row>
    <row r="309" spans="1:3" ht="15" thickBot="1">
      <c r="A309" s="229" t="s">
        <v>1906</v>
      </c>
      <c r="B309" s="230" t="s">
        <v>24</v>
      </c>
      <c r="C309" s="333"/>
    </row>
    <row r="310" spans="1:3">
      <c r="A310" s="223" t="s">
        <v>1431</v>
      </c>
      <c r="B310" s="224" t="s">
        <v>2120</v>
      </c>
      <c r="C310" s="225" t="s">
        <v>1902</v>
      </c>
    </row>
    <row r="311" spans="1:3">
      <c r="A311" s="226" t="s">
        <v>1433</v>
      </c>
      <c r="B311" s="228" t="s">
        <v>2121</v>
      </c>
      <c r="C311" s="332" t="s">
        <v>2115</v>
      </c>
    </row>
    <row r="312" spans="1:3">
      <c r="A312" s="226" t="s">
        <v>1904</v>
      </c>
      <c r="B312" s="228" t="s">
        <v>1956</v>
      </c>
      <c r="C312" s="332"/>
    </row>
    <row r="313" spans="1:3" ht="15" thickBot="1">
      <c r="A313" s="229" t="s">
        <v>1906</v>
      </c>
      <c r="B313" s="230" t="s">
        <v>24</v>
      </c>
      <c r="C313" s="333"/>
    </row>
    <row r="314" spans="1:3">
      <c r="A314" s="223" t="s">
        <v>1431</v>
      </c>
      <c r="B314" s="224" t="s">
        <v>2122</v>
      </c>
      <c r="C314" s="225" t="s">
        <v>1902</v>
      </c>
    </row>
    <row r="315" spans="1:3">
      <c r="A315" s="226" t="s">
        <v>1433</v>
      </c>
      <c r="B315" s="228" t="s">
        <v>2123</v>
      </c>
      <c r="C315" s="332" t="s">
        <v>2115</v>
      </c>
    </row>
    <row r="316" spans="1:3">
      <c r="A316" s="226" t="s">
        <v>1904</v>
      </c>
      <c r="B316" s="228" t="s">
        <v>1956</v>
      </c>
      <c r="C316" s="332"/>
    </row>
    <row r="317" spans="1:3" ht="15" thickBot="1">
      <c r="A317" s="229" t="s">
        <v>1906</v>
      </c>
      <c r="B317" s="230" t="s">
        <v>24</v>
      </c>
      <c r="C317" s="333"/>
    </row>
    <row r="318" spans="1:3">
      <c r="A318" s="231" t="s">
        <v>1431</v>
      </c>
      <c r="B318" s="232" t="s">
        <v>2124</v>
      </c>
      <c r="C318" s="233" t="s">
        <v>1902</v>
      </c>
    </row>
    <row r="319" spans="1:3" ht="22.5">
      <c r="A319" s="234" t="s">
        <v>1433</v>
      </c>
      <c r="B319" s="227" t="s">
        <v>2125</v>
      </c>
      <c r="C319" s="339" t="s">
        <v>2126</v>
      </c>
    </row>
    <row r="320" spans="1:3">
      <c r="A320" s="234" t="s">
        <v>1904</v>
      </c>
      <c r="B320" s="227" t="s">
        <v>1992</v>
      </c>
      <c r="C320" s="339"/>
    </row>
    <row r="321" spans="1:3" ht="15" thickBot="1">
      <c r="A321" s="235" t="s">
        <v>1906</v>
      </c>
      <c r="B321" s="236" t="s">
        <v>201</v>
      </c>
      <c r="C321" s="340"/>
    </row>
    <row r="322" spans="1:3">
      <c r="A322" s="231" t="s">
        <v>1431</v>
      </c>
      <c r="B322" s="232" t="s">
        <v>2127</v>
      </c>
      <c r="C322" s="233" t="s">
        <v>1902</v>
      </c>
    </row>
    <row r="323" spans="1:3" ht="22.5">
      <c r="A323" s="234" t="s">
        <v>1433</v>
      </c>
      <c r="B323" s="227" t="s">
        <v>2128</v>
      </c>
      <c r="C323" s="339" t="s">
        <v>2129</v>
      </c>
    </row>
    <row r="324" spans="1:3">
      <c r="A324" s="234" t="s">
        <v>1904</v>
      </c>
      <c r="B324" s="227" t="s">
        <v>1992</v>
      </c>
      <c r="C324" s="339"/>
    </row>
    <row r="325" spans="1:3" ht="15" thickBot="1">
      <c r="A325" s="235" t="s">
        <v>1906</v>
      </c>
      <c r="B325" s="236" t="s">
        <v>201</v>
      </c>
      <c r="C325" s="340"/>
    </row>
    <row r="326" spans="1:3">
      <c r="A326" s="231" t="s">
        <v>1431</v>
      </c>
      <c r="B326" s="232" t="s">
        <v>2130</v>
      </c>
      <c r="C326" s="233" t="s">
        <v>1902</v>
      </c>
    </row>
    <row r="327" spans="1:3" ht="22.5">
      <c r="A327" s="234" t="s">
        <v>1433</v>
      </c>
      <c r="B327" s="227" t="s">
        <v>324</v>
      </c>
      <c r="C327" s="339" t="s">
        <v>2129</v>
      </c>
    </row>
    <row r="328" spans="1:3">
      <c r="A328" s="234" t="s">
        <v>1904</v>
      </c>
      <c r="B328" s="227" t="s">
        <v>1992</v>
      </c>
      <c r="C328" s="339"/>
    </row>
    <row r="329" spans="1:3" ht="15" thickBot="1">
      <c r="A329" s="235" t="s">
        <v>1906</v>
      </c>
      <c r="B329" s="236" t="s">
        <v>201</v>
      </c>
      <c r="C329" s="340"/>
    </row>
    <row r="330" spans="1:3">
      <c r="A330" s="231" t="s">
        <v>1431</v>
      </c>
      <c r="B330" s="232" t="s">
        <v>2131</v>
      </c>
      <c r="C330" s="233" t="s">
        <v>1902</v>
      </c>
    </row>
    <row r="331" spans="1:3" ht="14.25" customHeight="1">
      <c r="A331" s="234" t="s">
        <v>1433</v>
      </c>
      <c r="B331" s="227" t="s">
        <v>2132</v>
      </c>
      <c r="C331" s="339" t="s">
        <v>1929</v>
      </c>
    </row>
    <row r="332" spans="1:3">
      <c r="A332" s="234" t="s">
        <v>1904</v>
      </c>
      <c r="B332" s="227" t="s">
        <v>1992</v>
      </c>
      <c r="C332" s="339"/>
    </row>
    <row r="333" spans="1:3" ht="15" thickBot="1">
      <c r="A333" s="235" t="s">
        <v>1906</v>
      </c>
      <c r="B333" s="236" t="s">
        <v>201</v>
      </c>
      <c r="C333" s="340"/>
    </row>
    <row r="334" spans="1:3">
      <c r="A334" s="231" t="s">
        <v>1431</v>
      </c>
      <c r="B334" s="232" t="s">
        <v>2133</v>
      </c>
      <c r="C334" s="233" t="s">
        <v>1902</v>
      </c>
    </row>
    <row r="335" spans="1:3">
      <c r="A335" s="234" t="s">
        <v>1433</v>
      </c>
      <c r="B335" s="227" t="s">
        <v>2134</v>
      </c>
      <c r="C335" s="339" t="s">
        <v>2135</v>
      </c>
    </row>
    <row r="336" spans="1:3">
      <c r="A336" s="234" t="s">
        <v>1904</v>
      </c>
      <c r="B336" s="227" t="s">
        <v>1930</v>
      </c>
      <c r="C336" s="339"/>
    </row>
    <row r="337" spans="1:3" ht="15" thickBot="1">
      <c r="A337" s="235" t="s">
        <v>1906</v>
      </c>
      <c r="B337" s="236" t="s">
        <v>201</v>
      </c>
      <c r="C337" s="340"/>
    </row>
    <row r="338" spans="1:3">
      <c r="A338" s="231" t="s">
        <v>1431</v>
      </c>
      <c r="B338" s="232" t="s">
        <v>2136</v>
      </c>
      <c r="C338" s="233" t="s">
        <v>1902</v>
      </c>
    </row>
    <row r="339" spans="1:3">
      <c r="A339" s="234" t="s">
        <v>1433</v>
      </c>
      <c r="B339" s="227" t="s">
        <v>2137</v>
      </c>
      <c r="C339" s="339" t="s">
        <v>2135</v>
      </c>
    </row>
    <row r="340" spans="1:3">
      <c r="A340" s="234" t="s">
        <v>1904</v>
      </c>
      <c r="B340" s="227" t="s">
        <v>1930</v>
      </c>
      <c r="C340" s="339"/>
    </row>
    <row r="341" spans="1:3" ht="15" thickBot="1">
      <c r="A341" s="235" t="s">
        <v>1906</v>
      </c>
      <c r="B341" s="236" t="s">
        <v>201</v>
      </c>
      <c r="C341" s="340"/>
    </row>
    <row r="342" spans="1:3">
      <c r="A342" s="231" t="s">
        <v>1431</v>
      </c>
      <c r="B342" s="232" t="s">
        <v>2138</v>
      </c>
      <c r="C342" s="233" t="s">
        <v>1902</v>
      </c>
    </row>
    <row r="343" spans="1:3">
      <c r="A343" s="234" t="s">
        <v>1433</v>
      </c>
      <c r="B343" s="227" t="s">
        <v>2139</v>
      </c>
      <c r="C343" s="339" t="s">
        <v>2135</v>
      </c>
    </row>
    <row r="344" spans="1:3">
      <c r="A344" s="234" t="s">
        <v>1904</v>
      </c>
      <c r="B344" s="227" t="s">
        <v>1930</v>
      </c>
      <c r="C344" s="339"/>
    </row>
    <row r="345" spans="1:3" ht="15" thickBot="1">
      <c r="A345" s="235" t="s">
        <v>1906</v>
      </c>
      <c r="B345" s="236" t="s">
        <v>201</v>
      </c>
      <c r="C345" s="340"/>
    </row>
    <row r="346" spans="1:3">
      <c r="A346" s="231" t="s">
        <v>1431</v>
      </c>
      <c r="B346" s="232" t="s">
        <v>2140</v>
      </c>
      <c r="C346" s="233" t="s">
        <v>1902</v>
      </c>
    </row>
    <row r="347" spans="1:3" ht="22.5">
      <c r="A347" s="234" t="s">
        <v>1433</v>
      </c>
      <c r="B347" s="227" t="s">
        <v>2141</v>
      </c>
      <c r="C347" s="339" t="s">
        <v>2142</v>
      </c>
    </row>
    <row r="348" spans="1:3">
      <c r="A348" s="234" t="s">
        <v>1904</v>
      </c>
      <c r="B348" s="227" t="s">
        <v>1996</v>
      </c>
      <c r="C348" s="339"/>
    </row>
    <row r="349" spans="1:3" ht="15" thickBot="1">
      <c r="A349" s="235" t="s">
        <v>1906</v>
      </c>
      <c r="B349" s="236" t="s">
        <v>201</v>
      </c>
      <c r="C349" s="340"/>
    </row>
    <row r="350" spans="1:3">
      <c r="A350" s="231" t="s">
        <v>1431</v>
      </c>
      <c r="B350" s="232" t="s">
        <v>2143</v>
      </c>
      <c r="C350" s="233" t="s">
        <v>1902</v>
      </c>
    </row>
    <row r="351" spans="1:3" ht="22.5">
      <c r="A351" s="234" t="s">
        <v>1433</v>
      </c>
      <c r="B351" s="227" t="s">
        <v>2144</v>
      </c>
      <c r="C351" s="339" t="s">
        <v>2145</v>
      </c>
    </row>
    <row r="352" spans="1:3">
      <c r="A352" s="234" t="s">
        <v>1904</v>
      </c>
      <c r="B352" s="227" t="s">
        <v>2146</v>
      </c>
      <c r="C352" s="339"/>
    </row>
    <row r="353" spans="1:3" ht="15" thickBot="1">
      <c r="A353" s="235" t="s">
        <v>1906</v>
      </c>
      <c r="B353" s="236" t="s">
        <v>24</v>
      </c>
      <c r="C353" s="340"/>
    </row>
    <row r="354" spans="1:3">
      <c r="A354" s="231" t="s">
        <v>1431</v>
      </c>
      <c r="B354" s="232" t="s">
        <v>2147</v>
      </c>
      <c r="C354" s="233" t="s">
        <v>1902</v>
      </c>
    </row>
    <row r="355" spans="1:3">
      <c r="A355" s="234" t="s">
        <v>1433</v>
      </c>
      <c r="B355" s="227" t="s">
        <v>2148</v>
      </c>
      <c r="C355" s="339" t="s">
        <v>2149</v>
      </c>
    </row>
    <row r="356" spans="1:3">
      <c r="A356" s="234" t="s">
        <v>1904</v>
      </c>
      <c r="B356" s="227" t="s">
        <v>1977</v>
      </c>
      <c r="C356" s="339"/>
    </row>
    <row r="357" spans="1:3" ht="15" thickBot="1">
      <c r="A357" s="235" t="s">
        <v>1906</v>
      </c>
      <c r="B357" s="236" t="s">
        <v>201</v>
      </c>
      <c r="C357" s="340"/>
    </row>
    <row r="358" spans="1:3">
      <c r="A358" s="231" t="s">
        <v>1431</v>
      </c>
      <c r="B358" s="232" t="s">
        <v>2150</v>
      </c>
      <c r="C358" s="233" t="s">
        <v>1902</v>
      </c>
    </row>
    <row r="359" spans="1:3" ht="22.5">
      <c r="A359" s="234" t="s">
        <v>1433</v>
      </c>
      <c r="B359" s="227" t="s">
        <v>2151</v>
      </c>
      <c r="C359" s="339" t="s">
        <v>2002</v>
      </c>
    </row>
    <row r="360" spans="1:3">
      <c r="A360" s="234" t="s">
        <v>1904</v>
      </c>
      <c r="B360" s="227" t="s">
        <v>1956</v>
      </c>
      <c r="C360" s="339"/>
    </row>
    <row r="361" spans="1:3" ht="15" thickBot="1">
      <c r="A361" s="235" t="s">
        <v>1906</v>
      </c>
      <c r="B361" s="236" t="s">
        <v>24</v>
      </c>
      <c r="C361" s="340"/>
    </row>
    <row r="362" spans="1:3">
      <c r="A362" s="231" t="s">
        <v>1431</v>
      </c>
      <c r="B362" s="232" t="s">
        <v>2152</v>
      </c>
      <c r="C362" s="233" t="s">
        <v>1902</v>
      </c>
    </row>
    <row r="363" spans="1:3" ht="22.5">
      <c r="A363" s="234" t="s">
        <v>1433</v>
      </c>
      <c r="B363" s="227" t="s">
        <v>2153</v>
      </c>
      <c r="C363" s="339" t="s">
        <v>2002</v>
      </c>
    </row>
    <row r="364" spans="1:3">
      <c r="A364" s="234" t="s">
        <v>1904</v>
      </c>
      <c r="B364" s="227" t="s">
        <v>1956</v>
      </c>
      <c r="C364" s="339"/>
    </row>
    <row r="365" spans="1:3" ht="15" thickBot="1">
      <c r="A365" s="235" t="s">
        <v>1906</v>
      </c>
      <c r="B365" s="227" t="s">
        <v>24</v>
      </c>
      <c r="C365" s="340"/>
    </row>
    <row r="366" spans="1:3">
      <c r="A366" s="231" t="s">
        <v>1431</v>
      </c>
      <c r="B366" s="232" t="s">
        <v>2154</v>
      </c>
      <c r="C366" s="233" t="s">
        <v>1902</v>
      </c>
    </row>
    <row r="367" spans="1:3" ht="22.5">
      <c r="A367" s="234" t="s">
        <v>1433</v>
      </c>
      <c r="B367" s="227" t="s">
        <v>2155</v>
      </c>
      <c r="C367" s="339" t="s">
        <v>2002</v>
      </c>
    </row>
    <row r="368" spans="1:3">
      <c r="A368" s="234" t="s">
        <v>1904</v>
      </c>
      <c r="B368" s="227" t="s">
        <v>1956</v>
      </c>
      <c r="C368" s="339"/>
    </row>
    <row r="369" spans="1:3" ht="15" thickBot="1">
      <c r="A369" s="235" t="s">
        <v>1906</v>
      </c>
      <c r="B369" s="236" t="s">
        <v>24</v>
      </c>
      <c r="C369" s="340"/>
    </row>
    <row r="370" spans="1:3">
      <c r="A370" s="231" t="s">
        <v>1431</v>
      </c>
      <c r="B370" s="232" t="s">
        <v>2156</v>
      </c>
      <c r="C370" s="233" t="s">
        <v>1902</v>
      </c>
    </row>
    <row r="371" spans="1:3">
      <c r="A371" s="234" t="s">
        <v>1433</v>
      </c>
      <c r="B371" s="227" t="s">
        <v>2157</v>
      </c>
      <c r="C371" s="339" t="s">
        <v>2158</v>
      </c>
    </row>
    <row r="372" spans="1:3">
      <c r="A372" s="234" t="s">
        <v>1904</v>
      </c>
      <c r="B372" s="227" t="s">
        <v>1905</v>
      </c>
      <c r="C372" s="339"/>
    </row>
    <row r="373" spans="1:3" ht="15" thickBot="1">
      <c r="A373" s="235" t="s">
        <v>1906</v>
      </c>
      <c r="B373" s="236" t="s">
        <v>26</v>
      </c>
      <c r="C373" s="340"/>
    </row>
    <row r="374" spans="1:3">
      <c r="A374" s="231" t="s">
        <v>1431</v>
      </c>
      <c r="B374" s="232" t="s">
        <v>2159</v>
      </c>
      <c r="C374" s="233" t="s">
        <v>1902</v>
      </c>
    </row>
    <row r="375" spans="1:3">
      <c r="A375" s="234" t="s">
        <v>1433</v>
      </c>
      <c r="B375" s="227" t="s">
        <v>2160</v>
      </c>
      <c r="C375" s="339" t="s">
        <v>2161</v>
      </c>
    </row>
    <row r="376" spans="1:3">
      <c r="A376" s="234" t="s">
        <v>1904</v>
      </c>
      <c r="B376" s="227" t="s">
        <v>2162</v>
      </c>
      <c r="C376" s="339"/>
    </row>
    <row r="377" spans="1:3" ht="15" thickBot="1">
      <c r="A377" s="235" t="s">
        <v>1906</v>
      </c>
      <c r="B377" s="236" t="s">
        <v>24</v>
      </c>
      <c r="C377" s="340"/>
    </row>
    <row r="378" spans="1:3">
      <c r="A378" s="231" t="s">
        <v>1431</v>
      </c>
      <c r="B378" s="232" t="s">
        <v>2163</v>
      </c>
      <c r="C378" s="233" t="s">
        <v>1902</v>
      </c>
    </row>
    <row r="379" spans="1:3">
      <c r="A379" s="234" t="s">
        <v>1433</v>
      </c>
      <c r="B379" s="227" t="s">
        <v>2164</v>
      </c>
      <c r="C379" s="339" t="s">
        <v>2165</v>
      </c>
    </row>
    <row r="380" spans="1:3">
      <c r="A380" s="234" t="s">
        <v>1904</v>
      </c>
      <c r="B380" s="227" t="s">
        <v>1988</v>
      </c>
      <c r="C380" s="339"/>
    </row>
    <row r="381" spans="1:3" ht="15" thickBot="1">
      <c r="A381" s="235" t="s">
        <v>1906</v>
      </c>
      <c r="B381" s="236" t="s">
        <v>201</v>
      </c>
      <c r="C381" s="340"/>
    </row>
    <row r="382" spans="1:3">
      <c r="A382" s="231" t="s">
        <v>1431</v>
      </c>
      <c r="B382" s="232" t="s">
        <v>2166</v>
      </c>
      <c r="C382" s="233" t="s">
        <v>1902</v>
      </c>
    </row>
    <row r="383" spans="1:3">
      <c r="A383" s="234" t="s">
        <v>1433</v>
      </c>
      <c r="B383" s="227" t="s">
        <v>222</v>
      </c>
      <c r="C383" s="339" t="s">
        <v>2167</v>
      </c>
    </row>
    <row r="384" spans="1:3">
      <c r="A384" s="234" t="s">
        <v>1904</v>
      </c>
      <c r="B384" s="227" t="s">
        <v>1988</v>
      </c>
      <c r="C384" s="339"/>
    </row>
    <row r="385" spans="1:3" ht="15" thickBot="1">
      <c r="A385" s="235" t="s">
        <v>1906</v>
      </c>
      <c r="B385" s="236" t="s">
        <v>201</v>
      </c>
      <c r="C385" s="340"/>
    </row>
    <row r="386" spans="1:3">
      <c r="A386" s="231" t="s">
        <v>1431</v>
      </c>
      <c r="B386" s="232" t="s">
        <v>2168</v>
      </c>
      <c r="C386" s="233" t="s">
        <v>1902</v>
      </c>
    </row>
    <row r="387" spans="1:3" ht="33.75">
      <c r="A387" s="234" t="s">
        <v>1433</v>
      </c>
      <c r="B387" s="227" t="s">
        <v>2169</v>
      </c>
      <c r="C387" s="339" t="s">
        <v>2170</v>
      </c>
    </row>
    <row r="388" spans="1:3">
      <c r="A388" s="234" t="s">
        <v>1904</v>
      </c>
      <c r="B388" s="227" t="s">
        <v>1956</v>
      </c>
      <c r="C388" s="339"/>
    </row>
    <row r="389" spans="1:3" ht="15" thickBot="1">
      <c r="A389" s="235" t="s">
        <v>1906</v>
      </c>
      <c r="B389" s="236" t="s">
        <v>24</v>
      </c>
      <c r="C389" s="340"/>
    </row>
    <row r="390" spans="1:3">
      <c r="A390" s="231" t="s">
        <v>1431</v>
      </c>
      <c r="B390" s="232" t="s">
        <v>2171</v>
      </c>
      <c r="C390" s="233" t="s">
        <v>1902</v>
      </c>
    </row>
    <row r="391" spans="1:3" ht="22.5">
      <c r="A391" s="234" t="s">
        <v>1433</v>
      </c>
      <c r="B391" s="227" t="s">
        <v>2172</v>
      </c>
      <c r="C391" s="339" t="s">
        <v>2173</v>
      </c>
    </row>
    <row r="392" spans="1:3">
      <c r="A392" s="234" t="s">
        <v>1904</v>
      </c>
      <c r="B392" s="227" t="s">
        <v>1988</v>
      </c>
      <c r="C392" s="339"/>
    </row>
    <row r="393" spans="1:3" ht="15" thickBot="1">
      <c r="A393" s="235" t="s">
        <v>1906</v>
      </c>
      <c r="B393" s="236" t="s">
        <v>201</v>
      </c>
      <c r="C393" s="340"/>
    </row>
    <row r="394" spans="1:3">
      <c r="A394" s="223" t="s">
        <v>1431</v>
      </c>
      <c r="B394" s="224" t="s">
        <v>2174</v>
      </c>
      <c r="C394" s="225" t="s">
        <v>1902</v>
      </c>
    </row>
    <row r="395" spans="1:3" ht="22.5">
      <c r="A395" s="226" t="s">
        <v>1433</v>
      </c>
      <c r="B395" s="228" t="s">
        <v>2175</v>
      </c>
      <c r="C395" s="332" t="s">
        <v>2045</v>
      </c>
    </row>
    <row r="396" spans="1:3">
      <c r="A396" s="226" t="s">
        <v>1904</v>
      </c>
      <c r="B396" s="228" t="s">
        <v>1952</v>
      </c>
      <c r="C396" s="332"/>
    </row>
    <row r="397" spans="1:3" ht="15" thickBot="1">
      <c r="A397" s="229" t="s">
        <v>1906</v>
      </c>
      <c r="B397" s="230" t="s">
        <v>774</v>
      </c>
      <c r="C397" s="333"/>
    </row>
    <row r="398" spans="1:3">
      <c r="A398" s="223" t="s">
        <v>1431</v>
      </c>
      <c r="B398" s="224" t="s">
        <v>2176</v>
      </c>
      <c r="C398" s="225" t="s">
        <v>1902</v>
      </c>
    </row>
    <row r="399" spans="1:3" ht="22.5">
      <c r="A399" s="226" t="s">
        <v>1433</v>
      </c>
      <c r="B399" s="228" t="s">
        <v>2177</v>
      </c>
      <c r="C399" s="332" t="s">
        <v>2178</v>
      </c>
    </row>
    <row r="400" spans="1:3">
      <c r="A400" s="226" t="s">
        <v>1904</v>
      </c>
      <c r="B400" s="228" t="s">
        <v>1952</v>
      </c>
      <c r="C400" s="332"/>
    </row>
    <row r="401" spans="1:3" ht="15" thickBot="1">
      <c r="A401" s="229" t="s">
        <v>1906</v>
      </c>
      <c r="B401" s="230" t="s">
        <v>774</v>
      </c>
      <c r="C401" s="333"/>
    </row>
    <row r="402" spans="1:3">
      <c r="A402" s="223" t="s">
        <v>1431</v>
      </c>
      <c r="B402" s="224" t="s">
        <v>2179</v>
      </c>
      <c r="C402" s="225" t="s">
        <v>1902</v>
      </c>
    </row>
    <row r="403" spans="1:3" ht="33.75">
      <c r="A403" s="226" t="s">
        <v>1433</v>
      </c>
      <c r="B403" s="228" t="s">
        <v>2180</v>
      </c>
      <c r="C403" s="332" t="s">
        <v>2181</v>
      </c>
    </row>
    <row r="404" spans="1:3">
      <c r="A404" s="226" t="s">
        <v>1904</v>
      </c>
      <c r="B404" s="228" t="s">
        <v>1952</v>
      </c>
      <c r="C404" s="332"/>
    </row>
    <row r="405" spans="1:3" ht="15" thickBot="1">
      <c r="A405" s="229" t="s">
        <v>1906</v>
      </c>
      <c r="B405" s="230" t="s">
        <v>191</v>
      </c>
      <c r="C405" s="333"/>
    </row>
    <row r="406" spans="1:3">
      <c r="A406" s="223" t="s">
        <v>1431</v>
      </c>
      <c r="B406" s="224" t="s">
        <v>2182</v>
      </c>
      <c r="C406" s="225" t="s">
        <v>1902</v>
      </c>
    </row>
    <row r="407" spans="1:3">
      <c r="A407" s="226" t="s">
        <v>1433</v>
      </c>
      <c r="B407" s="228" t="s">
        <v>2183</v>
      </c>
      <c r="C407" s="332" t="s">
        <v>2184</v>
      </c>
    </row>
    <row r="408" spans="1:3">
      <c r="A408" s="226" t="s">
        <v>1904</v>
      </c>
      <c r="B408" s="228" t="s">
        <v>1952</v>
      </c>
      <c r="C408" s="332"/>
    </row>
    <row r="409" spans="1:3" ht="15" thickBot="1">
      <c r="A409" s="229" t="s">
        <v>1906</v>
      </c>
      <c r="B409" s="230" t="s">
        <v>191</v>
      </c>
      <c r="C409" s="333"/>
    </row>
    <row r="410" spans="1:3">
      <c r="A410" s="231" t="s">
        <v>1431</v>
      </c>
      <c r="B410" s="232" t="s">
        <v>2185</v>
      </c>
      <c r="C410" s="233" t="s">
        <v>1902</v>
      </c>
    </row>
    <row r="411" spans="1:3" ht="22.5">
      <c r="A411" s="234" t="s">
        <v>1433</v>
      </c>
      <c r="B411" s="227" t="s">
        <v>2186</v>
      </c>
      <c r="C411" s="339" t="s">
        <v>2187</v>
      </c>
    </row>
    <row r="412" spans="1:3">
      <c r="A412" s="234" t="s">
        <v>1904</v>
      </c>
      <c r="B412" s="227" t="s">
        <v>1977</v>
      </c>
      <c r="C412" s="339"/>
    </row>
    <row r="413" spans="1:3" ht="15" thickBot="1">
      <c r="A413" s="235" t="s">
        <v>1906</v>
      </c>
      <c r="B413" s="236" t="s">
        <v>201</v>
      </c>
      <c r="C413" s="340"/>
    </row>
    <row r="414" spans="1:3">
      <c r="A414" s="231" t="s">
        <v>1431</v>
      </c>
      <c r="B414" s="232" t="s">
        <v>2188</v>
      </c>
      <c r="C414" s="233" t="s">
        <v>1902</v>
      </c>
    </row>
    <row r="415" spans="1:3">
      <c r="A415" s="234" t="s">
        <v>1433</v>
      </c>
      <c r="B415" s="227" t="s">
        <v>2189</v>
      </c>
      <c r="C415" s="339" t="s">
        <v>2190</v>
      </c>
    </row>
    <row r="416" spans="1:3">
      <c r="A416" s="234" t="s">
        <v>1904</v>
      </c>
      <c r="B416" s="227" t="s">
        <v>1930</v>
      </c>
      <c r="C416" s="339"/>
    </row>
    <row r="417" spans="1:3" ht="15" thickBot="1">
      <c r="A417" s="235" t="s">
        <v>1906</v>
      </c>
      <c r="B417" s="236" t="s">
        <v>26</v>
      </c>
      <c r="C417" s="340"/>
    </row>
    <row r="418" spans="1:3">
      <c r="A418" s="231" t="s">
        <v>1431</v>
      </c>
      <c r="B418" s="232" t="s">
        <v>2191</v>
      </c>
      <c r="C418" s="233" t="s">
        <v>1902</v>
      </c>
    </row>
    <row r="419" spans="1:3">
      <c r="A419" s="234" t="s">
        <v>1433</v>
      </c>
      <c r="B419" s="227" t="s">
        <v>2192</v>
      </c>
      <c r="C419" s="339" t="s">
        <v>2193</v>
      </c>
    </row>
    <row r="420" spans="1:3">
      <c r="A420" s="234" t="s">
        <v>1904</v>
      </c>
      <c r="B420" s="227" t="s">
        <v>1934</v>
      </c>
      <c r="C420" s="339"/>
    </row>
    <row r="421" spans="1:3" ht="15" thickBot="1">
      <c r="A421" s="235" t="s">
        <v>1906</v>
      </c>
      <c r="B421" s="236" t="s">
        <v>5</v>
      </c>
      <c r="C421" s="340"/>
    </row>
    <row r="422" spans="1:3">
      <c r="A422" s="231" t="s">
        <v>1431</v>
      </c>
      <c r="B422" s="232" t="s">
        <v>2194</v>
      </c>
      <c r="C422" s="233" t="s">
        <v>1902</v>
      </c>
    </row>
    <row r="423" spans="1:3" ht="22.5">
      <c r="A423" s="234" t="s">
        <v>1433</v>
      </c>
      <c r="B423" s="227" t="s">
        <v>2195</v>
      </c>
      <c r="C423" s="332" t="s">
        <v>2187</v>
      </c>
    </row>
    <row r="424" spans="1:3">
      <c r="A424" s="234" t="s">
        <v>1904</v>
      </c>
      <c r="B424" s="227" t="s">
        <v>1930</v>
      </c>
      <c r="C424" s="332"/>
    </row>
    <row r="425" spans="1:3" ht="15" thickBot="1">
      <c r="A425" s="235" t="s">
        <v>1906</v>
      </c>
      <c r="B425" s="236" t="s">
        <v>201</v>
      </c>
      <c r="C425" s="333"/>
    </row>
    <row r="426" spans="1:3">
      <c r="A426" s="231" t="s">
        <v>1431</v>
      </c>
      <c r="B426" s="232" t="s">
        <v>2196</v>
      </c>
      <c r="C426" s="233" t="s">
        <v>1902</v>
      </c>
    </row>
    <row r="427" spans="1:3" ht="22.5">
      <c r="A427" s="234" t="s">
        <v>1433</v>
      </c>
      <c r="B427" s="227" t="s">
        <v>2197</v>
      </c>
      <c r="C427" s="339" t="s">
        <v>2198</v>
      </c>
    </row>
    <row r="428" spans="1:3">
      <c r="A428" s="234" t="s">
        <v>1904</v>
      </c>
      <c r="B428" s="227" t="s">
        <v>1934</v>
      </c>
      <c r="C428" s="339"/>
    </row>
    <row r="429" spans="1:3" ht="15" thickBot="1">
      <c r="A429" s="235" t="s">
        <v>1906</v>
      </c>
      <c r="B429" s="236" t="s">
        <v>24</v>
      </c>
      <c r="C429" s="340"/>
    </row>
    <row r="430" spans="1:3">
      <c r="A430" s="231" t="s">
        <v>1431</v>
      </c>
      <c r="B430" s="232" t="s">
        <v>2199</v>
      </c>
      <c r="C430" s="233" t="s">
        <v>1902</v>
      </c>
    </row>
    <row r="431" spans="1:3">
      <c r="A431" s="234" t="s">
        <v>1433</v>
      </c>
      <c r="B431" s="227" t="s">
        <v>2200</v>
      </c>
      <c r="C431" s="339" t="s">
        <v>2201</v>
      </c>
    </row>
    <row r="432" spans="1:3">
      <c r="A432" s="234" t="s">
        <v>1904</v>
      </c>
      <c r="B432" s="227" t="s">
        <v>1988</v>
      </c>
      <c r="C432" s="339"/>
    </row>
    <row r="433" spans="1:3" ht="15" thickBot="1">
      <c r="A433" s="235" t="s">
        <v>1906</v>
      </c>
      <c r="B433" s="236" t="s">
        <v>26</v>
      </c>
      <c r="C433" s="340"/>
    </row>
    <row r="434" spans="1:3">
      <c r="A434" s="223" t="s">
        <v>1431</v>
      </c>
      <c r="B434" s="224" t="s">
        <v>2202</v>
      </c>
      <c r="C434" s="225" t="s">
        <v>1902</v>
      </c>
    </row>
    <row r="435" spans="1:3" ht="21.95" customHeight="1">
      <c r="A435" s="226" t="s">
        <v>1433</v>
      </c>
      <c r="B435" s="228" t="s">
        <v>2203</v>
      </c>
      <c r="C435" s="332" t="s">
        <v>2204</v>
      </c>
    </row>
    <row r="436" spans="1:3" ht="14.25" customHeight="1">
      <c r="A436" s="226" t="s">
        <v>1904</v>
      </c>
      <c r="B436" s="228" t="s">
        <v>1977</v>
      </c>
      <c r="C436" s="332"/>
    </row>
    <row r="437" spans="1:3" ht="15" thickBot="1">
      <c r="A437" s="229" t="s">
        <v>1906</v>
      </c>
      <c r="B437" s="230" t="s">
        <v>24</v>
      </c>
      <c r="C437" s="333"/>
    </row>
    <row r="438" spans="1:3">
      <c r="A438" s="223" t="s">
        <v>1431</v>
      </c>
      <c r="B438" s="224" t="s">
        <v>2205</v>
      </c>
      <c r="C438" s="225" t="s">
        <v>1902</v>
      </c>
    </row>
    <row r="439" spans="1:3" ht="22.5">
      <c r="A439" s="226" t="s">
        <v>1433</v>
      </c>
      <c r="B439" s="228" t="s">
        <v>2206</v>
      </c>
      <c r="C439" s="332" t="s">
        <v>2207</v>
      </c>
    </row>
    <row r="440" spans="1:3">
      <c r="A440" s="226" t="s">
        <v>1904</v>
      </c>
      <c r="B440" s="228" t="s">
        <v>1977</v>
      </c>
      <c r="C440" s="332"/>
    </row>
    <row r="441" spans="1:3" ht="15" thickBot="1">
      <c r="A441" s="229" t="s">
        <v>1906</v>
      </c>
      <c r="B441" s="230" t="s">
        <v>24</v>
      </c>
      <c r="C441" s="333"/>
    </row>
    <row r="442" spans="1:3">
      <c r="A442" s="223" t="s">
        <v>1431</v>
      </c>
      <c r="B442" s="224" t="s">
        <v>2208</v>
      </c>
      <c r="C442" s="225" t="s">
        <v>1902</v>
      </c>
    </row>
    <row r="443" spans="1:3">
      <c r="A443" s="226" t="s">
        <v>1433</v>
      </c>
      <c r="B443" s="228" t="s">
        <v>2209</v>
      </c>
      <c r="C443" s="332" t="s">
        <v>2210</v>
      </c>
    </row>
    <row r="444" spans="1:3">
      <c r="A444" s="226" t="s">
        <v>1904</v>
      </c>
      <c r="B444" s="228" t="s">
        <v>2146</v>
      </c>
      <c r="C444" s="332"/>
    </row>
    <row r="445" spans="1:3" ht="15" thickBot="1">
      <c r="A445" s="229" t="s">
        <v>1906</v>
      </c>
      <c r="B445" s="230" t="s">
        <v>24</v>
      </c>
      <c r="C445" s="333"/>
    </row>
    <row r="446" spans="1:3">
      <c r="A446" s="223" t="s">
        <v>1431</v>
      </c>
      <c r="B446" s="224" t="s">
        <v>2211</v>
      </c>
      <c r="C446" s="225" t="s">
        <v>1902</v>
      </c>
    </row>
    <row r="447" spans="1:3" ht="22.5">
      <c r="A447" s="226" t="s">
        <v>1433</v>
      </c>
      <c r="B447" s="228" t="s">
        <v>2212</v>
      </c>
      <c r="C447" s="332" t="s">
        <v>2213</v>
      </c>
    </row>
    <row r="448" spans="1:3">
      <c r="A448" s="226" t="s">
        <v>1904</v>
      </c>
      <c r="B448" s="228" t="s">
        <v>1977</v>
      </c>
      <c r="C448" s="332"/>
    </row>
    <row r="449" spans="1:3" ht="15" thickBot="1">
      <c r="A449" s="229" t="s">
        <v>1906</v>
      </c>
      <c r="B449" s="230" t="s">
        <v>26</v>
      </c>
      <c r="C449" s="333"/>
    </row>
    <row r="450" spans="1:3">
      <c r="A450" s="223" t="s">
        <v>1431</v>
      </c>
      <c r="B450" s="224" t="s">
        <v>2214</v>
      </c>
      <c r="C450" s="225" t="s">
        <v>1902</v>
      </c>
    </row>
    <row r="451" spans="1:3">
      <c r="A451" s="226" t="s">
        <v>1433</v>
      </c>
      <c r="B451" s="228" t="s">
        <v>2215</v>
      </c>
      <c r="C451" s="332" t="s">
        <v>2216</v>
      </c>
    </row>
    <row r="452" spans="1:3">
      <c r="A452" s="226" t="s">
        <v>1904</v>
      </c>
      <c r="B452" s="228" t="s">
        <v>1977</v>
      </c>
      <c r="C452" s="332"/>
    </row>
    <row r="453" spans="1:3" ht="15" thickBot="1">
      <c r="A453" s="229" t="s">
        <v>1906</v>
      </c>
      <c r="B453" s="230" t="s">
        <v>24</v>
      </c>
      <c r="C453" s="333"/>
    </row>
    <row r="454" spans="1:3">
      <c r="A454" s="223" t="s">
        <v>1431</v>
      </c>
      <c r="B454" s="224" t="s">
        <v>2217</v>
      </c>
      <c r="C454" s="225" t="s">
        <v>1902</v>
      </c>
    </row>
    <row r="455" spans="1:3">
      <c r="A455" s="226" t="s">
        <v>1433</v>
      </c>
      <c r="B455" s="228" t="s">
        <v>2218</v>
      </c>
      <c r="C455" s="332" t="s">
        <v>2219</v>
      </c>
    </row>
    <row r="456" spans="1:3">
      <c r="A456" s="226" t="s">
        <v>1904</v>
      </c>
      <c r="B456" s="228" t="s">
        <v>2146</v>
      </c>
      <c r="C456" s="332"/>
    </row>
    <row r="457" spans="1:3" ht="15" thickBot="1">
      <c r="A457" s="229" t="s">
        <v>1906</v>
      </c>
      <c r="B457" s="230" t="s">
        <v>24</v>
      </c>
      <c r="C457" s="333"/>
    </row>
    <row r="458" spans="1:3">
      <c r="A458" s="223" t="s">
        <v>1431</v>
      </c>
      <c r="B458" s="224" t="s">
        <v>2220</v>
      </c>
      <c r="C458" s="225" t="s">
        <v>1902</v>
      </c>
    </row>
    <row r="459" spans="1:3" ht="22.5">
      <c r="A459" s="226" t="s">
        <v>1433</v>
      </c>
      <c r="B459" s="228" t="s">
        <v>2221</v>
      </c>
      <c r="C459" s="332" t="s">
        <v>2222</v>
      </c>
    </row>
    <row r="460" spans="1:3">
      <c r="A460" s="226" t="s">
        <v>1904</v>
      </c>
      <c r="B460" s="228" t="s">
        <v>1977</v>
      </c>
      <c r="C460" s="332"/>
    </row>
    <row r="461" spans="1:3" ht="15" thickBot="1">
      <c r="A461" s="229" t="s">
        <v>1906</v>
      </c>
      <c r="B461" s="230" t="s">
        <v>24</v>
      </c>
      <c r="C461" s="333"/>
    </row>
    <row r="462" spans="1:3">
      <c r="A462" s="223" t="s">
        <v>1431</v>
      </c>
      <c r="B462" s="224" t="s">
        <v>2223</v>
      </c>
      <c r="C462" s="225" t="s">
        <v>1902</v>
      </c>
    </row>
    <row r="463" spans="1:3">
      <c r="A463" s="226" t="s">
        <v>1433</v>
      </c>
      <c r="B463" s="228" t="s">
        <v>2224</v>
      </c>
      <c r="C463" s="332" t="s">
        <v>2225</v>
      </c>
    </row>
    <row r="464" spans="1:3">
      <c r="A464" s="226" t="s">
        <v>1904</v>
      </c>
      <c r="B464" s="228" t="s">
        <v>1977</v>
      </c>
      <c r="C464" s="332"/>
    </row>
    <row r="465" spans="1:3" ht="15" thickBot="1">
      <c r="A465" s="229" t="s">
        <v>1906</v>
      </c>
      <c r="B465" s="230" t="s">
        <v>24</v>
      </c>
      <c r="C465" s="333"/>
    </row>
    <row r="466" spans="1:3">
      <c r="A466" s="223" t="s">
        <v>1431</v>
      </c>
      <c r="B466" s="224" t="s">
        <v>2226</v>
      </c>
      <c r="C466" s="225" t="s">
        <v>1902</v>
      </c>
    </row>
    <row r="467" spans="1:3">
      <c r="A467" s="226" t="s">
        <v>1433</v>
      </c>
      <c r="B467" s="228" t="s">
        <v>2227</v>
      </c>
      <c r="C467" s="332" t="s">
        <v>2228</v>
      </c>
    </row>
    <row r="468" spans="1:3">
      <c r="A468" s="226" t="s">
        <v>1904</v>
      </c>
      <c r="B468" s="228" t="s">
        <v>1977</v>
      </c>
      <c r="C468" s="332"/>
    </row>
    <row r="469" spans="1:3" ht="15" thickBot="1">
      <c r="A469" s="229" t="s">
        <v>1906</v>
      </c>
      <c r="B469" s="230" t="s">
        <v>24</v>
      </c>
      <c r="C469" s="333"/>
    </row>
    <row r="470" spans="1:3">
      <c r="A470" s="223" t="s">
        <v>1431</v>
      </c>
      <c r="B470" s="224" t="s">
        <v>2229</v>
      </c>
      <c r="C470" s="225" t="s">
        <v>1902</v>
      </c>
    </row>
    <row r="471" spans="1:3" ht="22.5">
      <c r="A471" s="226" t="s">
        <v>1433</v>
      </c>
      <c r="B471" s="228" t="s">
        <v>2230</v>
      </c>
      <c r="C471" s="332" t="s">
        <v>2231</v>
      </c>
    </row>
    <row r="472" spans="1:3">
      <c r="A472" s="226" t="s">
        <v>1904</v>
      </c>
      <c r="B472" s="228" t="s">
        <v>1977</v>
      </c>
      <c r="C472" s="332"/>
    </row>
    <row r="473" spans="1:3" ht="15" thickBot="1">
      <c r="A473" s="229" t="s">
        <v>1906</v>
      </c>
      <c r="B473" s="230" t="s">
        <v>24</v>
      </c>
      <c r="C473" s="333"/>
    </row>
    <row r="474" spans="1:3">
      <c r="A474" s="223" t="s">
        <v>1431</v>
      </c>
      <c r="B474" s="224" t="s">
        <v>2232</v>
      </c>
      <c r="C474" s="225" t="s">
        <v>1902</v>
      </c>
    </row>
    <row r="475" spans="1:3">
      <c r="A475" s="226" t="s">
        <v>1433</v>
      </c>
      <c r="B475" s="228" t="s">
        <v>2233</v>
      </c>
      <c r="C475" s="332" t="s">
        <v>2234</v>
      </c>
    </row>
    <row r="476" spans="1:3">
      <c r="A476" s="226" t="s">
        <v>1904</v>
      </c>
      <c r="B476" s="228" t="s">
        <v>1977</v>
      </c>
      <c r="C476" s="332"/>
    </row>
    <row r="477" spans="1:3" ht="15" thickBot="1">
      <c r="A477" s="229" t="s">
        <v>1906</v>
      </c>
      <c r="B477" s="230" t="s">
        <v>24</v>
      </c>
      <c r="C477" s="333"/>
    </row>
    <row r="478" spans="1:3">
      <c r="A478" s="223" t="s">
        <v>1431</v>
      </c>
      <c r="B478" s="224" t="s">
        <v>2235</v>
      </c>
      <c r="C478" s="225" t="s">
        <v>1902</v>
      </c>
    </row>
    <row r="479" spans="1:3">
      <c r="A479" s="226" t="s">
        <v>1433</v>
      </c>
      <c r="B479" s="228" t="s">
        <v>2236</v>
      </c>
      <c r="C479" s="332" t="s">
        <v>2237</v>
      </c>
    </row>
    <row r="480" spans="1:3">
      <c r="A480" s="226" t="s">
        <v>1904</v>
      </c>
      <c r="B480" s="228" t="s">
        <v>1977</v>
      </c>
      <c r="C480" s="332"/>
    </row>
    <row r="481" spans="1:3" ht="15" thickBot="1">
      <c r="A481" s="229" t="s">
        <v>1906</v>
      </c>
      <c r="B481" s="230" t="s">
        <v>24</v>
      </c>
      <c r="C481" s="333"/>
    </row>
    <row r="482" spans="1:3">
      <c r="A482" s="223" t="s">
        <v>1431</v>
      </c>
      <c r="B482" s="224" t="s">
        <v>2238</v>
      </c>
      <c r="C482" s="225" t="s">
        <v>1902</v>
      </c>
    </row>
    <row r="483" spans="1:3">
      <c r="A483" s="226" t="s">
        <v>1433</v>
      </c>
      <c r="B483" s="228" t="s">
        <v>2239</v>
      </c>
      <c r="C483" s="332" t="s">
        <v>2240</v>
      </c>
    </row>
    <row r="484" spans="1:3">
      <c r="A484" s="226" t="s">
        <v>1904</v>
      </c>
      <c r="B484" s="228" t="s">
        <v>1977</v>
      </c>
      <c r="C484" s="332"/>
    </row>
    <row r="485" spans="1:3" ht="15" thickBot="1">
      <c r="A485" s="229" t="s">
        <v>1906</v>
      </c>
      <c r="B485" s="230" t="s">
        <v>24</v>
      </c>
      <c r="C485" s="333"/>
    </row>
    <row r="486" spans="1:3">
      <c r="A486" s="223" t="s">
        <v>2241</v>
      </c>
      <c r="B486" s="224" t="s">
        <v>2242</v>
      </c>
      <c r="C486" s="225" t="s">
        <v>1902</v>
      </c>
    </row>
    <row r="487" spans="1:3">
      <c r="A487" s="226" t="s">
        <v>1433</v>
      </c>
      <c r="B487" s="228" t="s">
        <v>2243</v>
      </c>
      <c r="C487" s="341" t="s">
        <v>2244</v>
      </c>
    </row>
    <row r="488" spans="1:3">
      <c r="A488" s="226" t="s">
        <v>1904</v>
      </c>
      <c r="B488" s="228" t="s">
        <v>1977</v>
      </c>
      <c r="C488" s="341"/>
    </row>
    <row r="489" spans="1:3" ht="15" thickBot="1">
      <c r="A489" s="229" t="s">
        <v>1906</v>
      </c>
      <c r="B489" s="230" t="s">
        <v>24</v>
      </c>
      <c r="C489" s="342"/>
    </row>
    <row r="490" spans="1:3">
      <c r="A490" s="223" t="s">
        <v>1431</v>
      </c>
      <c r="B490" s="224" t="s">
        <v>2245</v>
      </c>
      <c r="C490" s="225" t="s">
        <v>1902</v>
      </c>
    </row>
    <row r="491" spans="1:3">
      <c r="A491" s="226" t="s">
        <v>1433</v>
      </c>
      <c r="B491" s="228" t="s">
        <v>2246</v>
      </c>
      <c r="C491" s="341" t="s">
        <v>2247</v>
      </c>
    </row>
    <row r="492" spans="1:3">
      <c r="A492" s="226" t="s">
        <v>1904</v>
      </c>
      <c r="B492" s="228" t="s">
        <v>1977</v>
      </c>
      <c r="C492" s="341"/>
    </row>
    <row r="493" spans="1:3" ht="15" thickBot="1">
      <c r="A493" s="229" t="s">
        <v>1906</v>
      </c>
      <c r="B493" s="230" t="s">
        <v>24</v>
      </c>
      <c r="C493" s="342"/>
    </row>
    <row r="494" spans="1:3">
      <c r="A494" s="223" t="s">
        <v>1431</v>
      </c>
      <c r="B494" s="224" t="s">
        <v>2248</v>
      </c>
      <c r="C494" s="225" t="s">
        <v>1902</v>
      </c>
    </row>
    <row r="495" spans="1:3">
      <c r="A495" s="226" t="s">
        <v>1433</v>
      </c>
      <c r="B495" s="228" t="s">
        <v>2249</v>
      </c>
      <c r="C495" s="341" t="s">
        <v>2250</v>
      </c>
    </row>
    <row r="496" spans="1:3">
      <c r="A496" s="226" t="s">
        <v>1904</v>
      </c>
      <c r="B496" s="228" t="s">
        <v>2146</v>
      </c>
      <c r="C496" s="341"/>
    </row>
    <row r="497" spans="1:3" ht="15" thickBot="1">
      <c r="A497" s="229" t="s">
        <v>1906</v>
      </c>
      <c r="B497" s="230" t="s">
        <v>24</v>
      </c>
      <c r="C497" s="342"/>
    </row>
    <row r="498" spans="1:3">
      <c r="A498" s="223" t="s">
        <v>1431</v>
      </c>
      <c r="B498" s="224" t="s">
        <v>2251</v>
      </c>
      <c r="C498" s="225" t="s">
        <v>1902</v>
      </c>
    </row>
    <row r="499" spans="1:3" ht="22.5">
      <c r="A499" s="226" t="s">
        <v>1433</v>
      </c>
      <c r="B499" s="228" t="s">
        <v>2252</v>
      </c>
      <c r="C499" s="341" t="s">
        <v>2253</v>
      </c>
    </row>
    <row r="500" spans="1:3">
      <c r="A500" s="226" t="s">
        <v>1904</v>
      </c>
      <c r="B500" s="228" t="s">
        <v>2146</v>
      </c>
      <c r="C500" s="341"/>
    </row>
    <row r="501" spans="1:3" ht="15" thickBot="1">
      <c r="A501" s="229" t="s">
        <v>1906</v>
      </c>
      <c r="B501" s="230" t="s">
        <v>24</v>
      </c>
      <c r="C501" s="342"/>
    </row>
    <row r="502" spans="1:3">
      <c r="A502" s="223" t="s">
        <v>1431</v>
      </c>
      <c r="B502" s="224" t="s">
        <v>2254</v>
      </c>
      <c r="C502" s="225" t="s">
        <v>1902</v>
      </c>
    </row>
    <row r="503" spans="1:3" ht="22.5">
      <c r="A503" s="226" t="s">
        <v>1433</v>
      </c>
      <c r="B503" s="228" t="s">
        <v>2255</v>
      </c>
      <c r="C503" s="341" t="s">
        <v>1976</v>
      </c>
    </row>
    <row r="504" spans="1:3">
      <c r="A504" s="226" t="s">
        <v>1904</v>
      </c>
      <c r="B504" s="228" t="s">
        <v>2146</v>
      </c>
      <c r="C504" s="341"/>
    </row>
    <row r="505" spans="1:3" ht="15" thickBot="1">
      <c r="A505" s="229" t="s">
        <v>1906</v>
      </c>
      <c r="B505" s="230" t="s">
        <v>24</v>
      </c>
      <c r="C505" s="342"/>
    </row>
    <row r="506" spans="1:3">
      <c r="A506" s="223" t="s">
        <v>1431</v>
      </c>
      <c r="B506" s="224" t="s">
        <v>2256</v>
      </c>
      <c r="C506" s="225" t="s">
        <v>1902</v>
      </c>
    </row>
    <row r="507" spans="1:3">
      <c r="A507" s="226" t="s">
        <v>1433</v>
      </c>
      <c r="B507" s="228" t="s">
        <v>2257</v>
      </c>
      <c r="C507" s="341" t="s">
        <v>2258</v>
      </c>
    </row>
    <row r="508" spans="1:3">
      <c r="A508" s="226" t="s">
        <v>1904</v>
      </c>
      <c r="B508" s="228" t="s">
        <v>1977</v>
      </c>
      <c r="C508" s="341"/>
    </row>
    <row r="509" spans="1:3" ht="15" thickBot="1">
      <c r="A509" s="229" t="s">
        <v>1906</v>
      </c>
      <c r="B509" s="230" t="s">
        <v>24</v>
      </c>
      <c r="C509" s="342"/>
    </row>
    <row r="510" spans="1:3">
      <c r="A510" s="223" t="s">
        <v>1431</v>
      </c>
      <c r="B510" s="232" t="s">
        <v>2259</v>
      </c>
      <c r="C510" s="233" t="s">
        <v>1902</v>
      </c>
    </row>
    <row r="511" spans="1:3">
      <c r="A511" s="226" t="s">
        <v>1433</v>
      </c>
      <c r="B511" s="227" t="s">
        <v>2260</v>
      </c>
      <c r="C511" s="339" t="s">
        <v>2261</v>
      </c>
    </row>
    <row r="512" spans="1:3">
      <c r="A512" s="226" t="s">
        <v>1904</v>
      </c>
      <c r="B512" s="227" t="s">
        <v>1977</v>
      </c>
      <c r="C512" s="339"/>
    </row>
    <row r="513" spans="1:3" ht="15" thickBot="1">
      <c r="A513" s="229" t="s">
        <v>1906</v>
      </c>
      <c r="B513" s="236" t="s">
        <v>24</v>
      </c>
      <c r="C513" s="340"/>
    </row>
    <row r="514" spans="1:3">
      <c r="A514" s="223" t="s">
        <v>1431</v>
      </c>
      <c r="B514" s="232" t="s">
        <v>2262</v>
      </c>
      <c r="C514" s="233" t="s">
        <v>1902</v>
      </c>
    </row>
    <row r="515" spans="1:3" ht="22.5">
      <c r="A515" s="226" t="s">
        <v>1433</v>
      </c>
      <c r="B515" s="228" t="s">
        <v>2263</v>
      </c>
      <c r="C515" s="332" t="s">
        <v>2264</v>
      </c>
    </row>
    <row r="516" spans="1:3">
      <c r="A516" s="226" t="s">
        <v>1904</v>
      </c>
      <c r="B516" s="228" t="s">
        <v>1977</v>
      </c>
      <c r="C516" s="332"/>
    </row>
    <row r="517" spans="1:3" ht="15" thickBot="1">
      <c r="A517" s="229" t="s">
        <v>1906</v>
      </c>
      <c r="B517" s="230" t="s">
        <v>24</v>
      </c>
      <c r="C517" s="333"/>
    </row>
    <row r="518" spans="1:3">
      <c r="A518" s="223" t="s">
        <v>1431</v>
      </c>
      <c r="B518" s="232" t="s">
        <v>2265</v>
      </c>
      <c r="C518" s="233" t="s">
        <v>1902</v>
      </c>
    </row>
    <row r="519" spans="1:3" ht="22.5">
      <c r="A519" s="226" t="s">
        <v>1433</v>
      </c>
      <c r="B519" s="228" t="s">
        <v>2266</v>
      </c>
      <c r="C519" s="332" t="s">
        <v>2267</v>
      </c>
    </row>
    <row r="520" spans="1:3">
      <c r="A520" s="226" t="s">
        <v>1904</v>
      </c>
      <c r="B520" s="228" t="s">
        <v>1977</v>
      </c>
      <c r="C520" s="332"/>
    </row>
    <row r="521" spans="1:3" ht="15" thickBot="1">
      <c r="A521" s="229" t="s">
        <v>1906</v>
      </c>
      <c r="B521" s="230" t="s">
        <v>24</v>
      </c>
      <c r="C521" s="333"/>
    </row>
    <row r="522" spans="1:3">
      <c r="A522" s="223" t="s">
        <v>1431</v>
      </c>
      <c r="B522" s="232" t="s">
        <v>2268</v>
      </c>
      <c r="C522" s="233" t="s">
        <v>1902</v>
      </c>
    </row>
    <row r="523" spans="1:3" ht="22.5">
      <c r="A523" s="226" t="s">
        <v>1433</v>
      </c>
      <c r="B523" s="228" t="s">
        <v>2269</v>
      </c>
      <c r="C523" s="332" t="s">
        <v>2264</v>
      </c>
    </row>
    <row r="524" spans="1:3">
      <c r="A524" s="226" t="s">
        <v>1904</v>
      </c>
      <c r="B524" s="228" t="s">
        <v>1977</v>
      </c>
      <c r="C524" s="332"/>
    </row>
    <row r="525" spans="1:3" ht="15" thickBot="1">
      <c r="A525" s="229" t="s">
        <v>1906</v>
      </c>
      <c r="B525" s="230" t="s">
        <v>24</v>
      </c>
      <c r="C525" s="333"/>
    </row>
    <row r="526" spans="1:3">
      <c r="A526" s="231" t="s">
        <v>1431</v>
      </c>
      <c r="B526" s="232" t="s">
        <v>2270</v>
      </c>
      <c r="C526" s="233" t="s">
        <v>1902</v>
      </c>
    </row>
    <row r="527" spans="1:3">
      <c r="A527" s="234" t="s">
        <v>1433</v>
      </c>
      <c r="B527" s="227" t="s">
        <v>2271</v>
      </c>
      <c r="C527" s="339" t="s">
        <v>2272</v>
      </c>
    </row>
    <row r="528" spans="1:3">
      <c r="A528" s="234" t="s">
        <v>1904</v>
      </c>
      <c r="B528" s="227" t="s">
        <v>1977</v>
      </c>
      <c r="C528" s="339"/>
    </row>
    <row r="529" spans="1:3" ht="15" thickBot="1">
      <c r="A529" s="235" t="s">
        <v>1906</v>
      </c>
      <c r="B529" s="236" t="s">
        <v>24</v>
      </c>
      <c r="C529" s="340"/>
    </row>
    <row r="530" spans="1:3">
      <c r="A530" s="231" t="s">
        <v>1431</v>
      </c>
      <c r="B530" s="232" t="s">
        <v>2273</v>
      </c>
      <c r="C530" s="233" t="s">
        <v>1902</v>
      </c>
    </row>
    <row r="531" spans="1:3" ht="14.25" customHeight="1">
      <c r="A531" s="234" t="s">
        <v>1433</v>
      </c>
      <c r="B531" s="227" t="s">
        <v>2274</v>
      </c>
      <c r="C531" s="339" t="s">
        <v>2275</v>
      </c>
    </row>
    <row r="532" spans="1:3">
      <c r="A532" s="234" t="s">
        <v>1904</v>
      </c>
      <c r="B532" s="227" t="s">
        <v>1977</v>
      </c>
      <c r="C532" s="339"/>
    </row>
    <row r="533" spans="1:3" ht="15" thickBot="1">
      <c r="A533" s="235" t="s">
        <v>1906</v>
      </c>
      <c r="B533" s="236" t="s">
        <v>24</v>
      </c>
      <c r="C533" s="340"/>
    </row>
    <row r="534" spans="1:3">
      <c r="A534" s="223" t="s">
        <v>1431</v>
      </c>
      <c r="B534" s="224" t="s">
        <v>2276</v>
      </c>
      <c r="C534" s="225" t="s">
        <v>1902</v>
      </c>
    </row>
    <row r="535" spans="1:3">
      <c r="A535" s="226" t="s">
        <v>1433</v>
      </c>
      <c r="B535" s="228" t="s">
        <v>2277</v>
      </c>
      <c r="C535" s="332" t="s">
        <v>2278</v>
      </c>
    </row>
    <row r="536" spans="1:3">
      <c r="A536" s="226" t="s">
        <v>1904</v>
      </c>
      <c r="B536" s="228" t="s">
        <v>1977</v>
      </c>
      <c r="C536" s="332"/>
    </row>
    <row r="537" spans="1:3" ht="15" thickBot="1">
      <c r="A537" s="229" t="s">
        <v>1906</v>
      </c>
      <c r="B537" s="230" t="s">
        <v>24</v>
      </c>
      <c r="C537" s="333"/>
    </row>
    <row r="538" spans="1:3">
      <c r="A538" s="223" t="s">
        <v>1431</v>
      </c>
      <c r="B538" s="224" t="s">
        <v>2279</v>
      </c>
      <c r="C538" s="225" t="s">
        <v>1902</v>
      </c>
    </row>
    <row r="539" spans="1:3">
      <c r="A539" s="226" t="s">
        <v>1433</v>
      </c>
      <c r="B539" s="228" t="s">
        <v>2280</v>
      </c>
      <c r="C539" s="332" t="s">
        <v>2281</v>
      </c>
    </row>
    <row r="540" spans="1:3">
      <c r="A540" s="226" t="s">
        <v>1904</v>
      </c>
      <c r="B540" s="228" t="s">
        <v>2146</v>
      </c>
      <c r="C540" s="332"/>
    </row>
    <row r="541" spans="1:3" ht="15" thickBot="1">
      <c r="A541" s="229" t="s">
        <v>1906</v>
      </c>
      <c r="B541" s="230" t="s">
        <v>24</v>
      </c>
      <c r="C541" s="333"/>
    </row>
    <row r="542" spans="1:3">
      <c r="A542" s="223" t="s">
        <v>1431</v>
      </c>
      <c r="B542" s="224" t="s">
        <v>2282</v>
      </c>
      <c r="C542" s="225" t="s">
        <v>1902</v>
      </c>
    </row>
    <row r="543" spans="1:3" ht="22.5">
      <c r="A543" s="226" t="s">
        <v>1433</v>
      </c>
      <c r="B543" s="228" t="s">
        <v>591</v>
      </c>
      <c r="C543" s="332" t="s">
        <v>2283</v>
      </c>
    </row>
    <row r="544" spans="1:3">
      <c r="A544" s="226" t="s">
        <v>1904</v>
      </c>
      <c r="B544" s="228" t="s">
        <v>1977</v>
      </c>
      <c r="C544" s="332"/>
    </row>
    <row r="545" spans="1:3" ht="15" thickBot="1">
      <c r="A545" s="229" t="s">
        <v>1906</v>
      </c>
      <c r="B545" s="230" t="s">
        <v>24</v>
      </c>
      <c r="C545" s="333"/>
    </row>
    <row r="546" spans="1:3">
      <c r="A546" s="223" t="s">
        <v>1431</v>
      </c>
      <c r="B546" s="224" t="s">
        <v>2284</v>
      </c>
      <c r="C546" s="225" t="s">
        <v>1902</v>
      </c>
    </row>
    <row r="547" spans="1:3" ht="22.5">
      <c r="A547" s="226" t="s">
        <v>1433</v>
      </c>
      <c r="B547" s="228" t="s">
        <v>2285</v>
      </c>
      <c r="C547" s="332" t="s">
        <v>2286</v>
      </c>
    </row>
    <row r="548" spans="1:3">
      <c r="A548" s="226" t="s">
        <v>1904</v>
      </c>
      <c r="B548" s="228" t="s">
        <v>1977</v>
      </c>
      <c r="C548" s="332"/>
    </row>
    <row r="549" spans="1:3" ht="15" thickBot="1">
      <c r="A549" s="229" t="s">
        <v>1906</v>
      </c>
      <c r="B549" s="230" t="s">
        <v>24</v>
      </c>
      <c r="C549" s="333"/>
    </row>
    <row r="550" spans="1:3">
      <c r="A550" s="223" t="s">
        <v>1431</v>
      </c>
      <c r="B550" s="224" t="s">
        <v>2287</v>
      </c>
      <c r="C550" s="225" t="s">
        <v>1902</v>
      </c>
    </row>
    <row r="551" spans="1:3" ht="33.75">
      <c r="A551" s="226" t="s">
        <v>1433</v>
      </c>
      <c r="B551" s="228" t="s">
        <v>2288</v>
      </c>
      <c r="C551" s="332" t="s">
        <v>2289</v>
      </c>
    </row>
    <row r="552" spans="1:3">
      <c r="A552" s="226" t="s">
        <v>1904</v>
      </c>
      <c r="B552" s="228" t="s">
        <v>24</v>
      </c>
      <c r="C552" s="332"/>
    </row>
    <row r="553" spans="1:3" ht="15" thickBot="1">
      <c r="A553" s="229" t="s">
        <v>1906</v>
      </c>
      <c r="B553" s="230" t="s">
        <v>1977</v>
      </c>
      <c r="C553" s="333"/>
    </row>
    <row r="554" spans="1:3">
      <c r="A554" s="223" t="s">
        <v>1431</v>
      </c>
      <c r="B554" s="224" t="s">
        <v>2290</v>
      </c>
      <c r="C554" s="225" t="s">
        <v>1902</v>
      </c>
    </row>
    <row r="555" spans="1:3" ht="22.5">
      <c r="A555" s="226" t="s">
        <v>1433</v>
      </c>
      <c r="B555" s="228" t="s">
        <v>2291</v>
      </c>
      <c r="C555" s="332" t="s">
        <v>2292</v>
      </c>
    </row>
    <row r="556" spans="1:3">
      <c r="A556" s="226" t="s">
        <v>1904</v>
      </c>
      <c r="B556" s="228" t="s">
        <v>1977</v>
      </c>
      <c r="C556" s="332"/>
    </row>
    <row r="557" spans="1:3" ht="15" thickBot="1">
      <c r="A557" s="229" t="s">
        <v>1906</v>
      </c>
      <c r="B557" s="230" t="s">
        <v>24</v>
      </c>
      <c r="C557" s="333"/>
    </row>
    <row r="558" spans="1:3">
      <c r="A558" s="223" t="s">
        <v>1431</v>
      </c>
      <c r="B558" s="224" t="s">
        <v>2293</v>
      </c>
      <c r="C558" s="225" t="s">
        <v>1902</v>
      </c>
    </row>
    <row r="559" spans="1:3" ht="22.5">
      <c r="A559" s="226" t="s">
        <v>1433</v>
      </c>
      <c r="B559" s="228" t="s">
        <v>2294</v>
      </c>
      <c r="C559" s="332" t="s">
        <v>2295</v>
      </c>
    </row>
    <row r="560" spans="1:3">
      <c r="A560" s="226" t="s">
        <v>1904</v>
      </c>
      <c r="B560" s="228" t="s">
        <v>1977</v>
      </c>
      <c r="C560" s="332"/>
    </row>
    <row r="561" spans="1:3" ht="15" thickBot="1">
      <c r="A561" s="229" t="s">
        <v>1906</v>
      </c>
      <c r="B561" s="230" t="s">
        <v>24</v>
      </c>
      <c r="C561" s="333"/>
    </row>
    <row r="562" spans="1:3">
      <c r="A562" s="223" t="s">
        <v>1431</v>
      </c>
      <c r="B562" s="224" t="s">
        <v>2296</v>
      </c>
      <c r="C562" s="225" t="s">
        <v>1902</v>
      </c>
    </row>
    <row r="563" spans="1:3" ht="22.5">
      <c r="A563" s="226" t="s">
        <v>1433</v>
      </c>
      <c r="B563" s="228" t="s">
        <v>2297</v>
      </c>
      <c r="C563" s="332" t="s">
        <v>2298</v>
      </c>
    </row>
    <row r="564" spans="1:3">
      <c r="A564" s="226" t="s">
        <v>1904</v>
      </c>
      <c r="B564" s="228" t="s">
        <v>1977</v>
      </c>
      <c r="C564" s="332"/>
    </row>
    <row r="565" spans="1:3" ht="15" thickBot="1">
      <c r="A565" s="229" t="s">
        <v>1906</v>
      </c>
      <c r="B565" s="230" t="s">
        <v>24</v>
      </c>
      <c r="C565" s="333"/>
    </row>
    <row r="566" spans="1:3">
      <c r="A566" s="223" t="s">
        <v>1431</v>
      </c>
      <c r="B566" s="224" t="s">
        <v>2299</v>
      </c>
      <c r="C566" s="225" t="s">
        <v>1902</v>
      </c>
    </row>
    <row r="567" spans="1:3" ht="22.5">
      <c r="A567" s="226" t="s">
        <v>1433</v>
      </c>
      <c r="B567" s="228" t="s">
        <v>2300</v>
      </c>
      <c r="C567" s="332" t="s">
        <v>2301</v>
      </c>
    </row>
    <row r="568" spans="1:3">
      <c r="A568" s="226" t="s">
        <v>1904</v>
      </c>
      <c r="B568" s="228" t="s">
        <v>1977</v>
      </c>
      <c r="C568" s="332"/>
    </row>
    <row r="569" spans="1:3" ht="15" thickBot="1">
      <c r="A569" s="229" t="s">
        <v>1906</v>
      </c>
      <c r="B569" s="230" t="s">
        <v>24</v>
      </c>
      <c r="C569" s="333"/>
    </row>
    <row r="570" spans="1:3">
      <c r="A570" s="223" t="s">
        <v>1431</v>
      </c>
      <c r="B570" s="224" t="s">
        <v>2302</v>
      </c>
      <c r="C570" s="225" t="s">
        <v>1902</v>
      </c>
    </row>
    <row r="571" spans="1:3" ht="22.5">
      <c r="A571" s="226" t="s">
        <v>1433</v>
      </c>
      <c r="B571" s="228" t="s">
        <v>2303</v>
      </c>
      <c r="C571" s="332" t="s">
        <v>2298</v>
      </c>
    </row>
    <row r="572" spans="1:3">
      <c r="A572" s="226" t="s">
        <v>1904</v>
      </c>
      <c r="B572" s="228" t="s">
        <v>1977</v>
      </c>
      <c r="C572" s="332"/>
    </row>
    <row r="573" spans="1:3" ht="15" thickBot="1">
      <c r="A573" s="229" t="s">
        <v>1906</v>
      </c>
      <c r="B573" s="230" t="s">
        <v>24</v>
      </c>
      <c r="C573" s="333"/>
    </row>
    <row r="574" spans="1:3">
      <c r="A574" s="223" t="s">
        <v>1431</v>
      </c>
      <c r="B574" s="224" t="s">
        <v>2304</v>
      </c>
      <c r="C574" s="225" t="s">
        <v>1902</v>
      </c>
    </row>
    <row r="575" spans="1:3" ht="22.5">
      <c r="A575" s="226" t="s">
        <v>1433</v>
      </c>
      <c r="B575" s="228" t="s">
        <v>2305</v>
      </c>
      <c r="C575" s="332" t="s">
        <v>2306</v>
      </c>
    </row>
    <row r="576" spans="1:3">
      <c r="A576" s="226" t="s">
        <v>1904</v>
      </c>
      <c r="B576" s="228" t="s">
        <v>1977</v>
      </c>
      <c r="C576" s="332"/>
    </row>
    <row r="577" spans="1:3" ht="15" thickBot="1">
      <c r="A577" s="229" t="s">
        <v>1906</v>
      </c>
      <c r="B577" s="230" t="s">
        <v>24</v>
      </c>
      <c r="C577" s="333"/>
    </row>
    <row r="578" spans="1:3">
      <c r="A578" s="223" t="s">
        <v>1431</v>
      </c>
      <c r="B578" s="224" t="s">
        <v>2307</v>
      </c>
      <c r="C578" s="225" t="s">
        <v>1902</v>
      </c>
    </row>
    <row r="579" spans="1:3" ht="22.5">
      <c r="A579" s="226" t="s">
        <v>1433</v>
      </c>
      <c r="B579" s="228" t="s">
        <v>2308</v>
      </c>
      <c r="C579" s="332" t="s">
        <v>2309</v>
      </c>
    </row>
    <row r="580" spans="1:3">
      <c r="A580" s="226" t="s">
        <v>1904</v>
      </c>
      <c r="B580" s="228" t="s">
        <v>1977</v>
      </c>
      <c r="C580" s="332"/>
    </row>
    <row r="581" spans="1:3" ht="15" thickBot="1">
      <c r="A581" s="229" t="s">
        <v>1906</v>
      </c>
      <c r="B581" s="230" t="s">
        <v>24</v>
      </c>
      <c r="C581" s="333"/>
    </row>
    <row r="582" spans="1:3">
      <c r="A582" s="223" t="s">
        <v>1431</v>
      </c>
      <c r="B582" s="224" t="s">
        <v>2310</v>
      </c>
      <c r="C582" s="225" t="s">
        <v>1902</v>
      </c>
    </row>
    <row r="583" spans="1:3" ht="22.5">
      <c r="A583" s="226" t="s">
        <v>1433</v>
      </c>
      <c r="B583" s="228" t="s">
        <v>2311</v>
      </c>
      <c r="C583" s="332" t="s">
        <v>2312</v>
      </c>
    </row>
    <row r="584" spans="1:3">
      <c r="A584" s="226" t="s">
        <v>1904</v>
      </c>
      <c r="B584" s="228" t="s">
        <v>1977</v>
      </c>
      <c r="C584" s="332"/>
    </row>
    <row r="585" spans="1:3" ht="15" thickBot="1">
      <c r="A585" s="229" t="s">
        <v>1906</v>
      </c>
      <c r="B585" s="230" t="s">
        <v>24</v>
      </c>
      <c r="C585" s="333"/>
    </row>
    <row r="586" spans="1:3">
      <c r="A586" s="223" t="s">
        <v>1431</v>
      </c>
      <c r="B586" s="224" t="s">
        <v>2313</v>
      </c>
      <c r="C586" s="225" t="s">
        <v>1902</v>
      </c>
    </row>
    <row r="587" spans="1:3">
      <c r="A587" s="226" t="s">
        <v>1433</v>
      </c>
      <c r="B587" s="228" t="s">
        <v>480</v>
      </c>
      <c r="C587" s="332" t="s">
        <v>2314</v>
      </c>
    </row>
    <row r="588" spans="1:3">
      <c r="A588" s="226" t="s">
        <v>1904</v>
      </c>
      <c r="B588" s="228" t="s">
        <v>1977</v>
      </c>
      <c r="C588" s="332"/>
    </row>
    <row r="589" spans="1:3" ht="15" thickBot="1">
      <c r="A589" s="229" t="s">
        <v>1906</v>
      </c>
      <c r="B589" s="230" t="s">
        <v>24</v>
      </c>
      <c r="C589" s="333"/>
    </row>
    <row r="590" spans="1:3">
      <c r="A590" s="223" t="s">
        <v>1431</v>
      </c>
      <c r="B590" s="224" t="s">
        <v>2315</v>
      </c>
      <c r="C590" s="225" t="s">
        <v>1902</v>
      </c>
    </row>
    <row r="591" spans="1:3">
      <c r="A591" s="226" t="s">
        <v>1433</v>
      </c>
      <c r="B591" s="228" t="s">
        <v>2316</v>
      </c>
      <c r="C591" s="332" t="s">
        <v>2317</v>
      </c>
    </row>
    <row r="592" spans="1:3">
      <c r="A592" s="226" t="s">
        <v>1904</v>
      </c>
      <c r="B592" s="228" t="s">
        <v>1977</v>
      </c>
      <c r="C592" s="332"/>
    </row>
    <row r="593" spans="1:3" ht="15" thickBot="1">
      <c r="A593" s="229" t="s">
        <v>1906</v>
      </c>
      <c r="B593" s="230" t="s">
        <v>24</v>
      </c>
      <c r="C593" s="333"/>
    </row>
    <row r="594" spans="1:3">
      <c r="A594" s="223" t="s">
        <v>1431</v>
      </c>
      <c r="B594" s="224" t="s">
        <v>2318</v>
      </c>
      <c r="C594" s="225" t="s">
        <v>1902</v>
      </c>
    </row>
    <row r="595" spans="1:3">
      <c r="A595" s="226" t="s">
        <v>1433</v>
      </c>
      <c r="B595" s="228" t="s">
        <v>2319</v>
      </c>
      <c r="C595" s="332" t="s">
        <v>2320</v>
      </c>
    </row>
    <row r="596" spans="1:3">
      <c r="A596" s="226" t="s">
        <v>1904</v>
      </c>
      <c r="B596" s="228" t="s">
        <v>1977</v>
      </c>
      <c r="C596" s="332"/>
    </row>
    <row r="597" spans="1:3" ht="15" thickBot="1">
      <c r="A597" s="229" t="s">
        <v>1906</v>
      </c>
      <c r="B597" s="230" t="s">
        <v>24</v>
      </c>
      <c r="C597" s="333"/>
    </row>
    <row r="598" spans="1:3">
      <c r="A598" s="223" t="s">
        <v>1431</v>
      </c>
      <c r="B598" s="224" t="s">
        <v>2321</v>
      </c>
      <c r="C598" s="225" t="s">
        <v>1902</v>
      </c>
    </row>
    <row r="599" spans="1:3">
      <c r="A599" s="226" t="s">
        <v>1433</v>
      </c>
      <c r="B599" s="228" t="s">
        <v>2322</v>
      </c>
      <c r="C599" s="332" t="s">
        <v>2323</v>
      </c>
    </row>
    <row r="600" spans="1:3">
      <c r="A600" s="226" t="s">
        <v>1904</v>
      </c>
      <c r="B600" s="228" t="s">
        <v>1977</v>
      </c>
      <c r="C600" s="332"/>
    </row>
    <row r="601" spans="1:3" ht="15" thickBot="1">
      <c r="A601" s="229" t="s">
        <v>1906</v>
      </c>
      <c r="B601" s="230" t="s">
        <v>24</v>
      </c>
      <c r="C601" s="333"/>
    </row>
    <row r="602" spans="1:3">
      <c r="A602" s="223" t="s">
        <v>1431</v>
      </c>
      <c r="B602" s="224" t="s">
        <v>2324</v>
      </c>
      <c r="C602" s="225" t="s">
        <v>1902</v>
      </c>
    </row>
    <row r="603" spans="1:3">
      <c r="A603" s="226" t="s">
        <v>1433</v>
      </c>
      <c r="B603" s="228" t="s">
        <v>2325</v>
      </c>
      <c r="C603" s="332" t="s">
        <v>2326</v>
      </c>
    </row>
    <row r="604" spans="1:3">
      <c r="A604" s="226" t="s">
        <v>1904</v>
      </c>
      <c r="B604" s="228" t="s">
        <v>1977</v>
      </c>
      <c r="C604" s="332"/>
    </row>
    <row r="605" spans="1:3" ht="15" thickBot="1">
      <c r="A605" s="229" t="s">
        <v>1906</v>
      </c>
      <c r="B605" s="230" t="s">
        <v>24</v>
      </c>
      <c r="C605" s="333"/>
    </row>
    <row r="606" spans="1:3">
      <c r="A606" s="223" t="s">
        <v>1431</v>
      </c>
      <c r="B606" s="224" t="s">
        <v>2327</v>
      </c>
      <c r="C606" s="225" t="s">
        <v>1902</v>
      </c>
    </row>
    <row r="607" spans="1:3">
      <c r="A607" s="226" t="s">
        <v>1433</v>
      </c>
      <c r="B607" s="228" t="s">
        <v>2328</v>
      </c>
      <c r="C607" s="332" t="s">
        <v>2329</v>
      </c>
    </row>
    <row r="608" spans="1:3">
      <c r="A608" s="226" t="s">
        <v>1904</v>
      </c>
      <c r="B608" s="228" t="s">
        <v>1977</v>
      </c>
      <c r="C608" s="332"/>
    </row>
    <row r="609" spans="1:3" ht="15" thickBot="1">
      <c r="A609" s="229" t="s">
        <v>1906</v>
      </c>
      <c r="B609" s="230" t="s">
        <v>24</v>
      </c>
      <c r="C609" s="333"/>
    </row>
    <row r="610" spans="1:3">
      <c r="A610" s="223" t="s">
        <v>1431</v>
      </c>
      <c r="B610" s="224" t="s">
        <v>2330</v>
      </c>
      <c r="C610" s="225" t="s">
        <v>1902</v>
      </c>
    </row>
    <row r="611" spans="1:3">
      <c r="A611" s="226" t="s">
        <v>1433</v>
      </c>
      <c r="B611" s="228" t="s">
        <v>518</v>
      </c>
      <c r="C611" s="332" t="s">
        <v>2331</v>
      </c>
    </row>
    <row r="612" spans="1:3">
      <c r="A612" s="226" t="s">
        <v>1904</v>
      </c>
      <c r="B612" s="228" t="s">
        <v>1977</v>
      </c>
      <c r="C612" s="332"/>
    </row>
    <row r="613" spans="1:3" ht="15" thickBot="1">
      <c r="A613" s="229" t="s">
        <v>1906</v>
      </c>
      <c r="B613" s="230" t="s">
        <v>24</v>
      </c>
      <c r="C613" s="333"/>
    </row>
    <row r="614" spans="1:3">
      <c r="A614" s="223" t="s">
        <v>1431</v>
      </c>
      <c r="B614" s="224" t="s">
        <v>2332</v>
      </c>
      <c r="C614" s="225" t="s">
        <v>1902</v>
      </c>
    </row>
    <row r="615" spans="1:3">
      <c r="A615" s="226" t="s">
        <v>1433</v>
      </c>
      <c r="B615" s="228" t="s">
        <v>2333</v>
      </c>
      <c r="C615" s="332" t="s">
        <v>2334</v>
      </c>
    </row>
    <row r="616" spans="1:3">
      <c r="A616" s="226" t="s">
        <v>1904</v>
      </c>
      <c r="B616" s="228" t="s">
        <v>1977</v>
      </c>
      <c r="C616" s="332"/>
    </row>
    <row r="617" spans="1:3" ht="15" thickBot="1">
      <c r="A617" s="229" t="s">
        <v>1906</v>
      </c>
      <c r="B617" s="230" t="s">
        <v>24</v>
      </c>
      <c r="C617" s="333"/>
    </row>
    <row r="618" spans="1:3">
      <c r="A618" s="223" t="s">
        <v>1431</v>
      </c>
      <c r="B618" s="224" t="s">
        <v>2335</v>
      </c>
      <c r="C618" s="225" t="s">
        <v>1902</v>
      </c>
    </row>
    <row r="619" spans="1:3">
      <c r="A619" s="226" t="s">
        <v>1433</v>
      </c>
      <c r="B619" s="228" t="s">
        <v>520</v>
      </c>
      <c r="C619" s="332" t="s">
        <v>2336</v>
      </c>
    </row>
    <row r="620" spans="1:3">
      <c r="A620" s="226" t="s">
        <v>1904</v>
      </c>
      <c r="B620" s="228" t="s">
        <v>1977</v>
      </c>
      <c r="C620" s="332"/>
    </row>
    <row r="621" spans="1:3" ht="15" thickBot="1">
      <c r="A621" s="229" t="s">
        <v>1906</v>
      </c>
      <c r="B621" s="230" t="s">
        <v>24</v>
      </c>
      <c r="C621" s="333"/>
    </row>
    <row r="622" spans="1:3">
      <c r="A622" s="223" t="s">
        <v>1431</v>
      </c>
      <c r="B622" s="224" t="s">
        <v>2337</v>
      </c>
      <c r="C622" s="225" t="s">
        <v>1902</v>
      </c>
    </row>
    <row r="623" spans="1:3">
      <c r="A623" s="226" t="s">
        <v>1433</v>
      </c>
      <c r="B623" s="228" t="s">
        <v>2338</v>
      </c>
      <c r="C623" s="332" t="s">
        <v>2339</v>
      </c>
    </row>
    <row r="624" spans="1:3">
      <c r="A624" s="226" t="s">
        <v>1904</v>
      </c>
      <c r="B624" s="228" t="s">
        <v>1977</v>
      </c>
      <c r="C624" s="332"/>
    </row>
    <row r="625" spans="1:3" ht="15" thickBot="1">
      <c r="A625" s="229" t="s">
        <v>1906</v>
      </c>
      <c r="B625" s="230" t="s">
        <v>24</v>
      </c>
      <c r="C625" s="333"/>
    </row>
    <row r="626" spans="1:3">
      <c r="A626" s="231" t="s">
        <v>1431</v>
      </c>
      <c r="B626" s="232" t="s">
        <v>2340</v>
      </c>
      <c r="C626" s="233" t="s">
        <v>1902</v>
      </c>
    </row>
    <row r="627" spans="1:3" ht="22.5">
      <c r="A627" s="234" t="s">
        <v>1433</v>
      </c>
      <c r="B627" s="227" t="s">
        <v>2341</v>
      </c>
      <c r="C627" s="339" t="s">
        <v>2342</v>
      </c>
    </row>
    <row r="628" spans="1:3">
      <c r="A628" s="234" t="s">
        <v>1904</v>
      </c>
      <c r="B628" s="227" t="s">
        <v>2146</v>
      </c>
      <c r="C628" s="339"/>
    </row>
    <row r="629" spans="1:3" ht="15" thickBot="1">
      <c r="A629" s="235" t="s">
        <v>1906</v>
      </c>
      <c r="B629" s="236" t="s">
        <v>24</v>
      </c>
      <c r="C629" s="340"/>
    </row>
    <row r="630" spans="1:3">
      <c r="A630" s="231" t="s">
        <v>1431</v>
      </c>
      <c r="B630" s="232" t="s">
        <v>2343</v>
      </c>
      <c r="C630" s="233" t="s">
        <v>1902</v>
      </c>
    </row>
    <row r="631" spans="1:3">
      <c r="A631" s="234" t="s">
        <v>1433</v>
      </c>
      <c r="B631" s="227" t="s">
        <v>2344</v>
      </c>
      <c r="C631" s="339" t="s">
        <v>2345</v>
      </c>
    </row>
    <row r="632" spans="1:3">
      <c r="A632" s="234" t="s">
        <v>1904</v>
      </c>
      <c r="B632" s="227" t="s">
        <v>2146</v>
      </c>
      <c r="C632" s="339"/>
    </row>
    <row r="633" spans="1:3" ht="15" thickBot="1">
      <c r="A633" s="235" t="s">
        <v>1906</v>
      </c>
      <c r="B633" s="236" t="s">
        <v>24</v>
      </c>
      <c r="C633" s="340"/>
    </row>
    <row r="634" spans="1:3">
      <c r="A634" s="231" t="s">
        <v>1431</v>
      </c>
      <c r="B634" s="232" t="s">
        <v>2346</v>
      </c>
      <c r="C634" s="233" t="s">
        <v>1902</v>
      </c>
    </row>
    <row r="635" spans="1:3" ht="22.5">
      <c r="A635" s="234" t="s">
        <v>1433</v>
      </c>
      <c r="B635" s="227" t="s">
        <v>2347</v>
      </c>
      <c r="C635" s="339" t="s">
        <v>2348</v>
      </c>
    </row>
    <row r="636" spans="1:3">
      <c r="A636" s="234" t="s">
        <v>1904</v>
      </c>
      <c r="B636" s="227" t="s">
        <v>2146</v>
      </c>
      <c r="C636" s="339"/>
    </row>
    <row r="637" spans="1:3" ht="15" thickBot="1">
      <c r="A637" s="235" t="s">
        <v>1906</v>
      </c>
      <c r="B637" s="236" t="s">
        <v>24</v>
      </c>
      <c r="C637" s="340"/>
    </row>
    <row r="638" spans="1:3">
      <c r="A638" s="231" t="s">
        <v>1431</v>
      </c>
      <c r="B638" s="232" t="s">
        <v>2349</v>
      </c>
      <c r="C638" s="233" t="s">
        <v>1902</v>
      </c>
    </row>
    <row r="639" spans="1:3" ht="22.5">
      <c r="A639" s="234" t="s">
        <v>1433</v>
      </c>
      <c r="B639" s="227" t="s">
        <v>2350</v>
      </c>
      <c r="C639" s="332" t="s">
        <v>2253</v>
      </c>
    </row>
    <row r="640" spans="1:3">
      <c r="A640" s="234" t="s">
        <v>1904</v>
      </c>
      <c r="B640" s="227" t="s">
        <v>2146</v>
      </c>
      <c r="C640" s="332"/>
    </row>
    <row r="641" spans="1:3" ht="15" thickBot="1">
      <c r="A641" s="235" t="s">
        <v>1906</v>
      </c>
      <c r="B641" s="236" t="s">
        <v>24</v>
      </c>
      <c r="C641" s="333"/>
    </row>
    <row r="642" spans="1:3">
      <c r="A642" s="231" t="s">
        <v>1431</v>
      </c>
      <c r="B642" s="232" t="s">
        <v>2351</v>
      </c>
      <c r="C642" s="233" t="s">
        <v>1902</v>
      </c>
    </row>
    <row r="643" spans="1:3">
      <c r="A643" s="234" t="s">
        <v>1433</v>
      </c>
      <c r="B643" s="227" t="s">
        <v>2352</v>
      </c>
      <c r="C643" s="332" t="s">
        <v>2353</v>
      </c>
    </row>
    <row r="644" spans="1:3">
      <c r="A644" s="234" t="s">
        <v>1904</v>
      </c>
      <c r="B644" s="227" t="s">
        <v>1977</v>
      </c>
      <c r="C644" s="332"/>
    </row>
    <row r="645" spans="1:3" ht="15" thickBot="1">
      <c r="A645" s="235" t="s">
        <v>1906</v>
      </c>
      <c r="B645" s="236" t="s">
        <v>24</v>
      </c>
      <c r="C645" s="333"/>
    </row>
    <row r="646" spans="1:3">
      <c r="A646" s="231" t="s">
        <v>1431</v>
      </c>
      <c r="B646" s="232" t="s">
        <v>2354</v>
      </c>
      <c r="C646" s="233" t="s">
        <v>1902</v>
      </c>
    </row>
    <row r="647" spans="1:3" ht="22.5">
      <c r="A647" s="234" t="s">
        <v>1433</v>
      </c>
      <c r="B647" s="227" t="s">
        <v>2355</v>
      </c>
      <c r="C647" s="339" t="s">
        <v>2356</v>
      </c>
    </row>
    <row r="648" spans="1:3">
      <c r="A648" s="234" t="s">
        <v>1904</v>
      </c>
      <c r="B648" s="227" t="s">
        <v>2146</v>
      </c>
      <c r="C648" s="339"/>
    </row>
    <row r="649" spans="1:3" ht="15" thickBot="1">
      <c r="A649" s="235" t="s">
        <v>1906</v>
      </c>
      <c r="B649" s="236" t="s">
        <v>24</v>
      </c>
      <c r="C649" s="340"/>
    </row>
    <row r="650" spans="1:3">
      <c r="A650" s="231" t="s">
        <v>1431</v>
      </c>
      <c r="B650" s="232" t="s">
        <v>2357</v>
      </c>
      <c r="C650" s="233" t="s">
        <v>1902</v>
      </c>
    </row>
    <row r="651" spans="1:3" ht="22.5">
      <c r="A651" s="234" t="s">
        <v>1433</v>
      </c>
      <c r="B651" s="227" t="s">
        <v>2358</v>
      </c>
      <c r="C651" s="339" t="s">
        <v>2359</v>
      </c>
    </row>
    <row r="652" spans="1:3">
      <c r="A652" s="234" t="s">
        <v>1904</v>
      </c>
      <c r="B652" s="227" t="s">
        <v>2360</v>
      </c>
      <c r="C652" s="339"/>
    </row>
    <row r="653" spans="1:3" ht="15" thickBot="1">
      <c r="A653" s="235" t="s">
        <v>1906</v>
      </c>
      <c r="B653" s="236" t="s">
        <v>24</v>
      </c>
      <c r="C653" s="340"/>
    </row>
    <row r="654" spans="1:3">
      <c r="A654" s="231" t="s">
        <v>1431</v>
      </c>
      <c r="B654" s="232" t="s">
        <v>2361</v>
      </c>
      <c r="C654" s="233" t="s">
        <v>1902</v>
      </c>
    </row>
    <row r="655" spans="1:3" ht="22.5">
      <c r="A655" s="234" t="s">
        <v>1433</v>
      </c>
      <c r="B655" s="227" t="s">
        <v>2362</v>
      </c>
      <c r="C655" s="339" t="s">
        <v>2292</v>
      </c>
    </row>
    <row r="656" spans="1:3">
      <c r="A656" s="234" t="s">
        <v>1904</v>
      </c>
      <c r="B656" s="227" t="s">
        <v>1977</v>
      </c>
      <c r="C656" s="339"/>
    </row>
    <row r="657" spans="1:3" ht="15" thickBot="1">
      <c r="A657" s="235" t="s">
        <v>1906</v>
      </c>
      <c r="B657" s="236" t="s">
        <v>24</v>
      </c>
      <c r="C657" s="340"/>
    </row>
    <row r="658" spans="1:3">
      <c r="A658" s="231" t="s">
        <v>1431</v>
      </c>
      <c r="B658" s="232" t="s">
        <v>2363</v>
      </c>
      <c r="C658" s="233" t="s">
        <v>1902</v>
      </c>
    </row>
    <row r="659" spans="1:3" ht="45">
      <c r="A659" s="234" t="s">
        <v>1433</v>
      </c>
      <c r="B659" s="227" t="s">
        <v>2364</v>
      </c>
      <c r="C659" s="339" t="s">
        <v>2365</v>
      </c>
    </row>
    <row r="660" spans="1:3">
      <c r="A660" s="234" t="s">
        <v>1904</v>
      </c>
      <c r="B660" s="227" t="s">
        <v>2366</v>
      </c>
      <c r="C660" s="339"/>
    </row>
    <row r="661" spans="1:3" ht="15" thickBot="1">
      <c r="A661" s="235" t="s">
        <v>1906</v>
      </c>
      <c r="B661" s="236" t="s">
        <v>24</v>
      </c>
      <c r="C661" s="340"/>
    </row>
    <row r="662" spans="1:3">
      <c r="A662" s="223" t="s">
        <v>1431</v>
      </c>
      <c r="B662" s="232" t="s">
        <v>2367</v>
      </c>
      <c r="C662" s="233" t="s">
        <v>1902</v>
      </c>
    </row>
    <row r="663" spans="1:3">
      <c r="A663" s="226" t="s">
        <v>1433</v>
      </c>
      <c r="B663" s="227" t="s">
        <v>2368</v>
      </c>
      <c r="C663" s="339" t="s">
        <v>2369</v>
      </c>
    </row>
    <row r="664" spans="1:3">
      <c r="A664" s="226" t="s">
        <v>1904</v>
      </c>
      <c r="B664" s="227" t="s">
        <v>2370</v>
      </c>
      <c r="C664" s="339"/>
    </row>
    <row r="665" spans="1:3" ht="15" thickBot="1">
      <c r="A665" s="229" t="s">
        <v>1906</v>
      </c>
      <c r="B665" s="236" t="s">
        <v>26</v>
      </c>
      <c r="C665" s="340"/>
    </row>
    <row r="666" spans="1:3">
      <c r="A666" s="223" t="s">
        <v>1431</v>
      </c>
      <c r="B666" s="232" t="s">
        <v>2371</v>
      </c>
      <c r="C666" s="233" t="s">
        <v>1902</v>
      </c>
    </row>
    <row r="667" spans="1:3">
      <c r="A667" s="226" t="s">
        <v>1433</v>
      </c>
      <c r="B667" s="227" t="s">
        <v>2372</v>
      </c>
      <c r="C667" s="339" t="s">
        <v>2373</v>
      </c>
    </row>
    <row r="668" spans="1:3">
      <c r="A668" s="226" t="s">
        <v>1904</v>
      </c>
      <c r="B668" s="227" t="s">
        <v>2370</v>
      </c>
      <c r="C668" s="339"/>
    </row>
    <row r="669" spans="1:3" ht="15" thickBot="1">
      <c r="A669" s="229" t="s">
        <v>1906</v>
      </c>
      <c r="B669" s="236" t="s">
        <v>26</v>
      </c>
      <c r="C669" s="340"/>
    </row>
    <row r="670" spans="1:3">
      <c r="A670" s="223" t="s">
        <v>1431</v>
      </c>
      <c r="B670" s="232" t="s">
        <v>2374</v>
      </c>
      <c r="C670" s="233" t="s">
        <v>1902</v>
      </c>
    </row>
    <row r="671" spans="1:3">
      <c r="A671" s="226" t="s">
        <v>1433</v>
      </c>
      <c r="B671" s="227" t="s">
        <v>2375</v>
      </c>
      <c r="C671" s="339" t="s">
        <v>2376</v>
      </c>
    </row>
    <row r="672" spans="1:3">
      <c r="A672" s="226" t="s">
        <v>1904</v>
      </c>
      <c r="B672" s="227" t="s">
        <v>2370</v>
      </c>
      <c r="C672" s="339"/>
    </row>
    <row r="673" spans="1:3" ht="15" thickBot="1">
      <c r="A673" s="229" t="s">
        <v>1906</v>
      </c>
      <c r="B673" s="236" t="s">
        <v>26</v>
      </c>
      <c r="C673" s="340"/>
    </row>
    <row r="674" spans="1:3">
      <c r="A674" s="223" t="s">
        <v>1431</v>
      </c>
      <c r="B674" s="232" t="s">
        <v>2377</v>
      </c>
      <c r="C674" s="233" t="s">
        <v>1902</v>
      </c>
    </row>
    <row r="675" spans="1:3">
      <c r="A675" s="226" t="s">
        <v>1433</v>
      </c>
      <c r="B675" s="227" t="s">
        <v>2378</v>
      </c>
      <c r="C675" s="339" t="s">
        <v>2379</v>
      </c>
    </row>
    <row r="676" spans="1:3">
      <c r="A676" s="226" t="s">
        <v>1904</v>
      </c>
      <c r="B676" s="227" t="s">
        <v>2370</v>
      </c>
      <c r="C676" s="339"/>
    </row>
    <row r="677" spans="1:3" ht="15" thickBot="1">
      <c r="A677" s="229" t="s">
        <v>1906</v>
      </c>
      <c r="B677" s="236" t="s">
        <v>26</v>
      </c>
      <c r="C677" s="340"/>
    </row>
    <row r="678" spans="1:3">
      <c r="A678" s="223" t="s">
        <v>1431</v>
      </c>
      <c r="B678" s="232" t="s">
        <v>2380</v>
      </c>
      <c r="C678" s="233" t="s">
        <v>1902</v>
      </c>
    </row>
    <row r="679" spans="1:3">
      <c r="A679" s="226" t="s">
        <v>1433</v>
      </c>
      <c r="B679" s="227" t="s">
        <v>2381</v>
      </c>
      <c r="C679" s="339" t="s">
        <v>2382</v>
      </c>
    </row>
    <row r="680" spans="1:3">
      <c r="A680" s="226" t="s">
        <v>1904</v>
      </c>
      <c r="B680" s="227" t="s">
        <v>2370</v>
      </c>
      <c r="C680" s="339"/>
    </row>
    <row r="681" spans="1:3" ht="15" thickBot="1">
      <c r="A681" s="229" t="s">
        <v>1906</v>
      </c>
      <c r="B681" s="236" t="s">
        <v>26</v>
      </c>
      <c r="C681" s="340"/>
    </row>
    <row r="682" spans="1:3">
      <c r="A682" s="223" t="s">
        <v>1431</v>
      </c>
      <c r="B682" s="232" t="s">
        <v>2383</v>
      </c>
      <c r="C682" s="233" t="s">
        <v>1902</v>
      </c>
    </row>
    <row r="683" spans="1:3">
      <c r="A683" s="226" t="s">
        <v>1433</v>
      </c>
      <c r="B683" s="227" t="s">
        <v>2384</v>
      </c>
      <c r="C683" s="339" t="s">
        <v>2385</v>
      </c>
    </row>
    <row r="684" spans="1:3">
      <c r="A684" s="226" t="s">
        <v>1904</v>
      </c>
      <c r="B684" s="227" t="s">
        <v>2370</v>
      </c>
      <c r="C684" s="339"/>
    </row>
    <row r="685" spans="1:3" ht="15" thickBot="1">
      <c r="A685" s="229" t="s">
        <v>1906</v>
      </c>
      <c r="B685" s="236" t="s">
        <v>26</v>
      </c>
      <c r="C685" s="340"/>
    </row>
    <row r="686" spans="1:3">
      <c r="A686" s="223" t="s">
        <v>1431</v>
      </c>
      <c r="B686" s="232" t="s">
        <v>2386</v>
      </c>
      <c r="C686" s="233" t="s">
        <v>1902</v>
      </c>
    </row>
    <row r="687" spans="1:3">
      <c r="A687" s="226" t="s">
        <v>1433</v>
      </c>
      <c r="B687" s="227" t="s">
        <v>2387</v>
      </c>
      <c r="C687" s="339" t="s">
        <v>2385</v>
      </c>
    </row>
    <row r="688" spans="1:3">
      <c r="A688" s="226" t="s">
        <v>1904</v>
      </c>
      <c r="B688" s="227" t="s">
        <v>2370</v>
      </c>
      <c r="C688" s="339"/>
    </row>
    <row r="689" spans="1:3" ht="15" thickBot="1">
      <c r="A689" s="229" t="s">
        <v>1906</v>
      </c>
      <c r="B689" s="236" t="s">
        <v>26</v>
      </c>
      <c r="C689" s="340"/>
    </row>
    <row r="690" spans="1:3">
      <c r="A690" s="223" t="s">
        <v>1431</v>
      </c>
      <c r="B690" s="232" t="s">
        <v>2388</v>
      </c>
      <c r="C690" s="233" t="s">
        <v>1902</v>
      </c>
    </row>
    <row r="691" spans="1:3">
      <c r="A691" s="226" t="s">
        <v>1433</v>
      </c>
      <c r="B691" s="227" t="s">
        <v>2389</v>
      </c>
      <c r="C691" s="339" t="s">
        <v>2390</v>
      </c>
    </row>
    <row r="692" spans="1:3">
      <c r="A692" s="226" t="s">
        <v>1904</v>
      </c>
      <c r="B692" s="227" t="s">
        <v>2370</v>
      </c>
      <c r="C692" s="339"/>
    </row>
    <row r="693" spans="1:3" ht="15" thickBot="1">
      <c r="A693" s="229" t="s">
        <v>1906</v>
      </c>
      <c r="B693" s="236" t="s">
        <v>26</v>
      </c>
      <c r="C693" s="340"/>
    </row>
    <row r="694" spans="1:3">
      <c r="A694" s="223" t="s">
        <v>1431</v>
      </c>
      <c r="B694" s="232" t="s">
        <v>2391</v>
      </c>
      <c r="C694" s="233" t="s">
        <v>1902</v>
      </c>
    </row>
    <row r="695" spans="1:3">
      <c r="A695" s="226" t="s">
        <v>1433</v>
      </c>
      <c r="B695" s="227" t="s">
        <v>2392</v>
      </c>
      <c r="C695" s="339" t="s">
        <v>2393</v>
      </c>
    </row>
    <row r="696" spans="1:3">
      <c r="A696" s="226" t="s">
        <v>1904</v>
      </c>
      <c r="B696" s="227" t="s">
        <v>2370</v>
      </c>
      <c r="C696" s="339"/>
    </row>
    <row r="697" spans="1:3" ht="15" thickBot="1">
      <c r="A697" s="229" t="s">
        <v>1906</v>
      </c>
      <c r="B697" s="236" t="s">
        <v>26</v>
      </c>
      <c r="C697" s="340"/>
    </row>
    <row r="698" spans="1:3">
      <c r="A698" s="223" t="s">
        <v>1431</v>
      </c>
      <c r="B698" s="232" t="s">
        <v>2394</v>
      </c>
      <c r="C698" s="233" t="s">
        <v>1902</v>
      </c>
    </row>
    <row r="699" spans="1:3">
      <c r="A699" s="226" t="s">
        <v>1433</v>
      </c>
      <c r="B699" s="227" t="s">
        <v>2395</v>
      </c>
      <c r="C699" s="339" t="s">
        <v>2396</v>
      </c>
    </row>
    <row r="700" spans="1:3">
      <c r="A700" s="226" t="s">
        <v>1904</v>
      </c>
      <c r="B700" s="227" t="s">
        <v>2370</v>
      </c>
      <c r="C700" s="339"/>
    </row>
    <row r="701" spans="1:3" ht="15" thickBot="1">
      <c r="A701" s="229" t="s">
        <v>1906</v>
      </c>
      <c r="B701" s="236" t="s">
        <v>26</v>
      </c>
      <c r="C701" s="340"/>
    </row>
    <row r="702" spans="1:3">
      <c r="A702" s="223" t="s">
        <v>1431</v>
      </c>
      <c r="B702" s="232" t="s">
        <v>2397</v>
      </c>
      <c r="C702" s="233" t="s">
        <v>1902</v>
      </c>
    </row>
    <row r="703" spans="1:3">
      <c r="A703" s="226" t="s">
        <v>1433</v>
      </c>
      <c r="B703" s="227" t="s">
        <v>2398</v>
      </c>
      <c r="C703" s="339" t="s">
        <v>2399</v>
      </c>
    </row>
    <row r="704" spans="1:3">
      <c r="A704" s="226" t="s">
        <v>1904</v>
      </c>
      <c r="B704" s="227" t="s">
        <v>2370</v>
      </c>
      <c r="C704" s="339"/>
    </row>
    <row r="705" spans="1:3" ht="15" thickBot="1">
      <c r="A705" s="229" t="s">
        <v>1906</v>
      </c>
      <c r="B705" s="236" t="s">
        <v>26</v>
      </c>
      <c r="C705" s="340"/>
    </row>
    <row r="706" spans="1:3">
      <c r="A706" s="223" t="s">
        <v>1431</v>
      </c>
      <c r="B706" s="224" t="s">
        <v>2400</v>
      </c>
      <c r="C706" s="225" t="s">
        <v>1902</v>
      </c>
    </row>
    <row r="707" spans="1:3" ht="22.5">
      <c r="A707" s="226" t="s">
        <v>1433</v>
      </c>
      <c r="B707" s="227" t="s">
        <v>2401</v>
      </c>
      <c r="C707" s="332" t="s">
        <v>2402</v>
      </c>
    </row>
    <row r="708" spans="1:3">
      <c r="A708" s="226" t="s">
        <v>1904</v>
      </c>
      <c r="B708" s="228" t="s">
        <v>2370</v>
      </c>
      <c r="C708" s="332"/>
    </row>
    <row r="709" spans="1:3" ht="15" thickBot="1">
      <c r="A709" s="229" t="s">
        <v>1906</v>
      </c>
      <c r="B709" s="230" t="s">
        <v>24</v>
      </c>
      <c r="C709" s="333"/>
    </row>
    <row r="710" spans="1:3">
      <c r="A710" s="223" t="s">
        <v>1431</v>
      </c>
      <c r="B710" s="224" t="s">
        <v>2403</v>
      </c>
      <c r="C710" s="225" t="s">
        <v>1902</v>
      </c>
    </row>
    <row r="711" spans="1:3" ht="22.5">
      <c r="A711" s="226" t="s">
        <v>1433</v>
      </c>
      <c r="B711" s="237" t="s">
        <v>2404</v>
      </c>
      <c r="C711" s="332" t="s">
        <v>2402</v>
      </c>
    </row>
    <row r="712" spans="1:3">
      <c r="A712" s="226" t="s">
        <v>1904</v>
      </c>
      <c r="B712" s="228" t="s">
        <v>2370</v>
      </c>
      <c r="C712" s="332"/>
    </row>
    <row r="713" spans="1:3" ht="15" thickBot="1">
      <c r="A713" s="229" t="s">
        <v>1906</v>
      </c>
      <c r="B713" s="230" t="s">
        <v>24</v>
      </c>
      <c r="C713" s="333"/>
    </row>
    <row r="714" spans="1:3">
      <c r="A714" s="223" t="s">
        <v>1431</v>
      </c>
      <c r="B714" s="224" t="s">
        <v>2405</v>
      </c>
      <c r="C714" s="225" t="s">
        <v>1902</v>
      </c>
    </row>
    <row r="715" spans="1:3">
      <c r="A715" s="226" t="s">
        <v>1433</v>
      </c>
      <c r="B715" s="228" t="s">
        <v>2406</v>
      </c>
      <c r="C715" s="332" t="s">
        <v>2407</v>
      </c>
    </row>
    <row r="716" spans="1:3">
      <c r="A716" s="226" t="s">
        <v>1904</v>
      </c>
      <c r="B716" s="228" t="s">
        <v>2370</v>
      </c>
      <c r="C716" s="332"/>
    </row>
    <row r="717" spans="1:3" ht="15" thickBot="1">
      <c r="A717" s="229" t="s">
        <v>1906</v>
      </c>
      <c r="B717" s="230" t="s">
        <v>24</v>
      </c>
      <c r="C717" s="333"/>
    </row>
    <row r="718" spans="1:3">
      <c r="A718" s="223" t="s">
        <v>1431</v>
      </c>
      <c r="B718" s="224" t="s">
        <v>2408</v>
      </c>
      <c r="C718" s="225" t="s">
        <v>1902</v>
      </c>
    </row>
    <row r="719" spans="1:3">
      <c r="A719" s="226" t="s">
        <v>1433</v>
      </c>
      <c r="B719" s="228" t="s">
        <v>2409</v>
      </c>
      <c r="C719" s="332" t="s">
        <v>2410</v>
      </c>
    </row>
    <row r="720" spans="1:3">
      <c r="A720" s="226" t="s">
        <v>1904</v>
      </c>
      <c r="B720" s="228" t="s">
        <v>2146</v>
      </c>
      <c r="C720" s="332"/>
    </row>
    <row r="721" spans="1:3" ht="15" thickBot="1">
      <c r="A721" s="229" t="s">
        <v>1906</v>
      </c>
      <c r="B721" s="230" t="s">
        <v>24</v>
      </c>
      <c r="C721" s="333"/>
    </row>
    <row r="722" spans="1:3">
      <c r="A722" s="223" t="s">
        <v>1431</v>
      </c>
      <c r="B722" s="224" t="s">
        <v>2411</v>
      </c>
      <c r="C722" s="225" t="s">
        <v>1902</v>
      </c>
    </row>
    <row r="723" spans="1:3">
      <c r="A723" s="226" t="s">
        <v>1433</v>
      </c>
      <c r="B723" s="228" t="s">
        <v>2412</v>
      </c>
      <c r="C723" s="332" t="s">
        <v>2413</v>
      </c>
    </row>
    <row r="724" spans="1:3">
      <c r="A724" s="226" t="s">
        <v>1904</v>
      </c>
      <c r="B724" s="228" t="s">
        <v>2146</v>
      </c>
      <c r="C724" s="332"/>
    </row>
    <row r="725" spans="1:3" ht="15" thickBot="1">
      <c r="A725" s="229" t="s">
        <v>1906</v>
      </c>
      <c r="B725" s="230" t="s">
        <v>24</v>
      </c>
      <c r="C725" s="333"/>
    </row>
    <row r="726" spans="1:3">
      <c r="A726" s="223" t="s">
        <v>1431</v>
      </c>
      <c r="B726" s="224" t="s">
        <v>2414</v>
      </c>
      <c r="C726" s="225" t="s">
        <v>1902</v>
      </c>
    </row>
    <row r="727" spans="1:3">
      <c r="A727" s="226" t="s">
        <v>1433</v>
      </c>
      <c r="B727" s="228" t="s">
        <v>2415</v>
      </c>
      <c r="C727" s="336" t="s">
        <v>2416</v>
      </c>
    </row>
    <row r="728" spans="1:3">
      <c r="A728" s="226" t="s">
        <v>1904</v>
      </c>
      <c r="B728" s="228" t="s">
        <v>2370</v>
      </c>
      <c r="C728" s="337"/>
    </row>
    <row r="729" spans="1:3" ht="15" thickBot="1">
      <c r="A729" s="229" t="s">
        <v>1906</v>
      </c>
      <c r="B729" s="230" t="s">
        <v>24</v>
      </c>
      <c r="C729" s="338"/>
    </row>
    <row r="730" spans="1:3">
      <c r="A730" s="223" t="s">
        <v>1431</v>
      </c>
      <c r="B730" s="224" t="s">
        <v>2417</v>
      </c>
      <c r="C730" s="225" t="s">
        <v>1902</v>
      </c>
    </row>
    <row r="731" spans="1:3" ht="22.5">
      <c r="A731" s="226" t="s">
        <v>1433</v>
      </c>
      <c r="B731" s="228" t="s">
        <v>2418</v>
      </c>
      <c r="C731" s="336" t="s">
        <v>2419</v>
      </c>
    </row>
    <row r="732" spans="1:3">
      <c r="A732" s="226" t="s">
        <v>1904</v>
      </c>
      <c r="B732" s="228" t="s">
        <v>2370</v>
      </c>
      <c r="C732" s="337"/>
    </row>
    <row r="733" spans="1:3" ht="15" thickBot="1">
      <c r="A733" s="229" t="s">
        <v>1906</v>
      </c>
      <c r="B733" s="230" t="s">
        <v>24</v>
      </c>
      <c r="C733" s="338"/>
    </row>
    <row r="734" spans="1:3">
      <c r="A734" s="223" t="s">
        <v>1431</v>
      </c>
      <c r="B734" s="224" t="s">
        <v>2420</v>
      </c>
      <c r="C734" s="225" t="s">
        <v>1902</v>
      </c>
    </row>
    <row r="735" spans="1:3">
      <c r="A735" s="226" t="s">
        <v>1433</v>
      </c>
      <c r="B735" s="228" t="s">
        <v>2421</v>
      </c>
      <c r="C735" s="336" t="s">
        <v>2422</v>
      </c>
    </row>
    <row r="736" spans="1:3">
      <c r="A736" s="226" t="s">
        <v>1904</v>
      </c>
      <c r="B736" s="228" t="s">
        <v>2370</v>
      </c>
      <c r="C736" s="337"/>
    </row>
    <row r="737" spans="1:3" ht="15" thickBot="1">
      <c r="A737" s="229" t="s">
        <v>1906</v>
      </c>
      <c r="B737" s="230" t="s">
        <v>24</v>
      </c>
      <c r="C737" s="338"/>
    </row>
    <row r="738" spans="1:3">
      <c r="A738" s="223" t="s">
        <v>1431</v>
      </c>
      <c r="B738" s="224" t="s">
        <v>2423</v>
      </c>
      <c r="C738" s="225" t="s">
        <v>1902</v>
      </c>
    </row>
    <row r="739" spans="1:3">
      <c r="A739" s="226" t="s">
        <v>1433</v>
      </c>
      <c r="B739" s="228" t="s">
        <v>647</v>
      </c>
      <c r="C739" s="332" t="s">
        <v>2424</v>
      </c>
    </row>
    <row r="740" spans="1:3">
      <c r="A740" s="226" t="s">
        <v>1904</v>
      </c>
      <c r="B740" s="228" t="s">
        <v>2370</v>
      </c>
      <c r="C740" s="332"/>
    </row>
    <row r="741" spans="1:3" ht="15" thickBot="1">
      <c r="A741" s="229" t="s">
        <v>1906</v>
      </c>
      <c r="B741" s="230" t="s">
        <v>24</v>
      </c>
      <c r="C741" s="333"/>
    </row>
    <row r="742" spans="1:3">
      <c r="A742" s="223" t="s">
        <v>1431</v>
      </c>
      <c r="B742" s="224" t="s">
        <v>2425</v>
      </c>
      <c r="C742" s="225" t="s">
        <v>1902</v>
      </c>
    </row>
    <row r="743" spans="1:3">
      <c r="A743" s="226" t="s">
        <v>1433</v>
      </c>
      <c r="B743" s="227" t="s">
        <v>1378</v>
      </c>
      <c r="C743" s="332" t="s">
        <v>2426</v>
      </c>
    </row>
    <row r="744" spans="1:3">
      <c r="A744" s="226" t="s">
        <v>1904</v>
      </c>
      <c r="B744" s="228" t="s">
        <v>2370</v>
      </c>
      <c r="C744" s="332"/>
    </row>
    <row r="745" spans="1:3" ht="15" thickBot="1">
      <c r="A745" s="229" t="s">
        <v>1906</v>
      </c>
      <c r="B745" s="230" t="s">
        <v>24</v>
      </c>
      <c r="C745" s="333"/>
    </row>
    <row r="746" spans="1:3">
      <c r="A746" s="223" t="s">
        <v>1431</v>
      </c>
      <c r="B746" s="224" t="s">
        <v>2427</v>
      </c>
      <c r="C746" s="225" t="s">
        <v>1902</v>
      </c>
    </row>
    <row r="747" spans="1:3">
      <c r="A747" s="226" t="s">
        <v>1433</v>
      </c>
      <c r="B747" s="228" t="s">
        <v>2428</v>
      </c>
      <c r="C747" s="332" t="s">
        <v>2407</v>
      </c>
    </row>
    <row r="748" spans="1:3">
      <c r="A748" s="226" t="s">
        <v>1904</v>
      </c>
      <c r="B748" s="228" t="s">
        <v>2370</v>
      </c>
      <c r="C748" s="332"/>
    </row>
    <row r="749" spans="1:3" ht="15" thickBot="1">
      <c r="A749" s="229" t="s">
        <v>1906</v>
      </c>
      <c r="B749" s="230" t="s">
        <v>24</v>
      </c>
      <c r="C749" s="333"/>
    </row>
    <row r="750" spans="1:3">
      <c r="A750" s="223" t="s">
        <v>1431</v>
      </c>
      <c r="B750" s="224" t="s">
        <v>2429</v>
      </c>
      <c r="C750" s="225" t="s">
        <v>1902</v>
      </c>
    </row>
    <row r="751" spans="1:3">
      <c r="A751" s="226" t="s">
        <v>1433</v>
      </c>
      <c r="B751" s="228" t="s">
        <v>2430</v>
      </c>
      <c r="C751" s="336" t="s">
        <v>2431</v>
      </c>
    </row>
    <row r="752" spans="1:3">
      <c r="A752" s="226" t="s">
        <v>1904</v>
      </c>
      <c r="B752" s="228" t="s">
        <v>2370</v>
      </c>
      <c r="C752" s="337"/>
    </row>
    <row r="753" spans="1:3" ht="15" thickBot="1">
      <c r="A753" s="229" t="s">
        <v>1906</v>
      </c>
      <c r="B753" s="230" t="s">
        <v>24</v>
      </c>
      <c r="C753" s="338"/>
    </row>
    <row r="754" spans="1:3">
      <c r="A754" s="223" t="s">
        <v>1431</v>
      </c>
      <c r="B754" s="224" t="s">
        <v>2432</v>
      </c>
      <c r="C754" s="225" t="s">
        <v>1902</v>
      </c>
    </row>
    <row r="755" spans="1:3">
      <c r="A755" s="226" t="s">
        <v>1433</v>
      </c>
      <c r="B755" s="228" t="s">
        <v>2433</v>
      </c>
      <c r="C755" s="332" t="s">
        <v>2434</v>
      </c>
    </row>
    <row r="756" spans="1:3">
      <c r="A756" s="226" t="s">
        <v>1904</v>
      </c>
      <c r="B756" s="228" t="s">
        <v>2370</v>
      </c>
      <c r="C756" s="332"/>
    </row>
    <row r="757" spans="1:3" ht="15" thickBot="1">
      <c r="A757" s="229" t="s">
        <v>1906</v>
      </c>
      <c r="B757" s="230" t="s">
        <v>24</v>
      </c>
      <c r="C757" s="333"/>
    </row>
    <row r="758" spans="1:3">
      <c r="A758" s="223" t="s">
        <v>1431</v>
      </c>
      <c r="B758" s="224" t="s">
        <v>2435</v>
      </c>
      <c r="C758" s="225" t="s">
        <v>1902</v>
      </c>
    </row>
    <row r="759" spans="1:3">
      <c r="A759" s="226" t="s">
        <v>1433</v>
      </c>
      <c r="B759" s="228" t="s">
        <v>2436</v>
      </c>
      <c r="C759" s="332" t="s">
        <v>2437</v>
      </c>
    </row>
    <row r="760" spans="1:3">
      <c r="A760" s="226" t="s">
        <v>1904</v>
      </c>
      <c r="B760" s="228" t="s">
        <v>2370</v>
      </c>
      <c r="C760" s="332"/>
    </row>
    <row r="761" spans="1:3" ht="15" thickBot="1">
      <c r="A761" s="229" t="s">
        <v>1906</v>
      </c>
      <c r="B761" s="230" t="s">
        <v>24</v>
      </c>
      <c r="C761" s="333"/>
    </row>
    <row r="762" spans="1:3">
      <c r="A762" s="223" t="s">
        <v>1431</v>
      </c>
      <c r="B762" s="224" t="s">
        <v>2438</v>
      </c>
      <c r="C762" s="225" t="s">
        <v>1902</v>
      </c>
    </row>
    <row r="763" spans="1:3">
      <c r="A763" s="226" t="s">
        <v>1433</v>
      </c>
      <c r="B763" s="228" t="s">
        <v>2439</v>
      </c>
      <c r="C763" s="332" t="s">
        <v>2440</v>
      </c>
    </row>
    <row r="764" spans="1:3">
      <c r="A764" s="226" t="s">
        <v>1904</v>
      </c>
      <c r="B764" s="228" t="s">
        <v>2370</v>
      </c>
      <c r="C764" s="332"/>
    </row>
    <row r="765" spans="1:3" ht="15" thickBot="1">
      <c r="A765" s="229" t="s">
        <v>1906</v>
      </c>
      <c r="B765" s="230" t="s">
        <v>24</v>
      </c>
      <c r="C765" s="333"/>
    </row>
    <row r="766" spans="1:3">
      <c r="A766" s="223" t="s">
        <v>1431</v>
      </c>
      <c r="B766" s="224" t="s">
        <v>2441</v>
      </c>
      <c r="C766" s="225" t="s">
        <v>1902</v>
      </c>
    </row>
    <row r="767" spans="1:3">
      <c r="A767" s="226" t="s">
        <v>1433</v>
      </c>
      <c r="B767" s="228" t="s">
        <v>2442</v>
      </c>
      <c r="C767" s="332" t="s">
        <v>2443</v>
      </c>
    </row>
    <row r="768" spans="1:3">
      <c r="A768" s="226" t="s">
        <v>1904</v>
      </c>
      <c r="B768" s="228" t="s">
        <v>2370</v>
      </c>
      <c r="C768" s="332"/>
    </row>
    <row r="769" spans="1:3" ht="15" thickBot="1">
      <c r="A769" s="229" t="s">
        <v>1906</v>
      </c>
      <c r="B769" s="230" t="s">
        <v>24</v>
      </c>
      <c r="C769" s="333"/>
    </row>
    <row r="770" spans="1:3">
      <c r="A770" s="223" t="s">
        <v>1431</v>
      </c>
      <c r="B770" s="224" t="s">
        <v>2444</v>
      </c>
      <c r="C770" s="225" t="s">
        <v>1902</v>
      </c>
    </row>
    <row r="771" spans="1:3">
      <c r="A771" s="226" t="s">
        <v>1433</v>
      </c>
      <c r="B771" s="228" t="s">
        <v>2445</v>
      </c>
      <c r="C771" s="332" t="s">
        <v>2446</v>
      </c>
    </row>
    <row r="772" spans="1:3">
      <c r="A772" s="226" t="s">
        <v>1904</v>
      </c>
      <c r="B772" s="228" t="s">
        <v>2370</v>
      </c>
      <c r="C772" s="332"/>
    </row>
    <row r="773" spans="1:3" ht="15" thickBot="1">
      <c r="A773" s="229" t="s">
        <v>1906</v>
      </c>
      <c r="B773" s="230" t="s">
        <v>24</v>
      </c>
      <c r="C773" s="333"/>
    </row>
    <row r="774" spans="1:3">
      <c r="A774" s="223" t="s">
        <v>1431</v>
      </c>
      <c r="B774" s="224" t="s">
        <v>2447</v>
      </c>
      <c r="C774" s="225" t="s">
        <v>1902</v>
      </c>
    </row>
    <row r="775" spans="1:3">
      <c r="A775" s="226" t="s">
        <v>1433</v>
      </c>
      <c r="B775" s="228" t="s">
        <v>2448</v>
      </c>
      <c r="C775" s="332" t="s">
        <v>2446</v>
      </c>
    </row>
    <row r="776" spans="1:3">
      <c r="A776" s="226" t="s">
        <v>1904</v>
      </c>
      <c r="B776" s="228" t="s">
        <v>2370</v>
      </c>
      <c r="C776" s="332"/>
    </row>
    <row r="777" spans="1:3" ht="15" thickBot="1">
      <c r="A777" s="229" t="s">
        <v>1906</v>
      </c>
      <c r="B777" s="230" t="s">
        <v>24</v>
      </c>
      <c r="C777" s="333"/>
    </row>
    <row r="778" spans="1:3">
      <c r="A778" s="223" t="s">
        <v>1431</v>
      </c>
      <c r="B778" s="224" t="s">
        <v>2449</v>
      </c>
      <c r="C778" s="225" t="s">
        <v>1902</v>
      </c>
    </row>
    <row r="779" spans="1:3">
      <c r="A779" s="226" t="s">
        <v>1433</v>
      </c>
      <c r="B779" s="228" t="s">
        <v>2450</v>
      </c>
      <c r="C779" s="332" t="s">
        <v>2446</v>
      </c>
    </row>
    <row r="780" spans="1:3">
      <c r="A780" s="226" t="s">
        <v>1904</v>
      </c>
      <c r="B780" s="228" t="s">
        <v>2370</v>
      </c>
      <c r="C780" s="332"/>
    </row>
    <row r="781" spans="1:3" ht="15" thickBot="1">
      <c r="A781" s="229" t="s">
        <v>1906</v>
      </c>
      <c r="B781" s="230" t="s">
        <v>24</v>
      </c>
      <c r="C781" s="333"/>
    </row>
    <row r="782" spans="1:3">
      <c r="A782" s="223" t="s">
        <v>1431</v>
      </c>
      <c r="B782" s="224" t="s">
        <v>2451</v>
      </c>
      <c r="C782" s="225" t="s">
        <v>1902</v>
      </c>
    </row>
    <row r="783" spans="1:3">
      <c r="A783" s="226" t="s">
        <v>1433</v>
      </c>
      <c r="B783" s="228" t="s">
        <v>2452</v>
      </c>
      <c r="C783" s="332" t="s">
        <v>2446</v>
      </c>
    </row>
    <row r="784" spans="1:3">
      <c r="A784" s="226" t="s">
        <v>1904</v>
      </c>
      <c r="B784" s="228" t="s">
        <v>2370</v>
      </c>
      <c r="C784" s="332"/>
    </row>
    <row r="785" spans="1:3" ht="15" thickBot="1">
      <c r="A785" s="229" t="s">
        <v>1906</v>
      </c>
      <c r="B785" s="230" t="s">
        <v>24</v>
      </c>
      <c r="C785" s="333"/>
    </row>
    <row r="786" spans="1:3">
      <c r="A786" s="223" t="s">
        <v>1431</v>
      </c>
      <c r="B786" s="224" t="s">
        <v>2453</v>
      </c>
      <c r="C786" s="225" t="s">
        <v>1902</v>
      </c>
    </row>
    <row r="787" spans="1:3">
      <c r="A787" s="226" t="s">
        <v>1433</v>
      </c>
      <c r="B787" s="228" t="s">
        <v>639</v>
      </c>
      <c r="C787" s="332" t="s">
        <v>2446</v>
      </c>
    </row>
    <row r="788" spans="1:3">
      <c r="A788" s="226" t="s">
        <v>1904</v>
      </c>
      <c r="B788" s="228" t="s">
        <v>2370</v>
      </c>
      <c r="C788" s="332"/>
    </row>
    <row r="789" spans="1:3" ht="15" thickBot="1">
      <c r="A789" s="229" t="s">
        <v>1906</v>
      </c>
      <c r="B789" s="230" t="s">
        <v>24</v>
      </c>
      <c r="C789" s="333"/>
    </row>
    <row r="790" spans="1:3">
      <c r="A790" s="223" t="s">
        <v>1431</v>
      </c>
      <c r="B790" s="224" t="s">
        <v>2454</v>
      </c>
      <c r="C790" s="225" t="s">
        <v>1902</v>
      </c>
    </row>
    <row r="791" spans="1:3">
      <c r="A791" s="226" t="s">
        <v>1433</v>
      </c>
      <c r="B791" s="228" t="s">
        <v>2455</v>
      </c>
      <c r="C791" s="332" t="s">
        <v>2456</v>
      </c>
    </row>
    <row r="792" spans="1:3">
      <c r="A792" s="226" t="s">
        <v>1904</v>
      </c>
      <c r="B792" s="228" t="s">
        <v>2370</v>
      </c>
      <c r="C792" s="332"/>
    </row>
    <row r="793" spans="1:3" ht="15" thickBot="1">
      <c r="A793" s="229" t="s">
        <v>1906</v>
      </c>
      <c r="B793" s="230" t="s">
        <v>201</v>
      </c>
      <c r="C793" s="333"/>
    </row>
    <row r="794" spans="1:3">
      <c r="A794" s="223" t="s">
        <v>1431</v>
      </c>
      <c r="B794" s="224" t="s">
        <v>2457</v>
      </c>
      <c r="C794" s="225" t="s">
        <v>1902</v>
      </c>
    </row>
    <row r="795" spans="1:3">
      <c r="A795" s="226" t="s">
        <v>1433</v>
      </c>
      <c r="B795" s="228" t="s">
        <v>2458</v>
      </c>
      <c r="C795" s="332" t="s">
        <v>2456</v>
      </c>
    </row>
    <row r="796" spans="1:3">
      <c r="A796" s="226" t="s">
        <v>1904</v>
      </c>
      <c r="B796" s="228" t="s">
        <v>2370</v>
      </c>
      <c r="C796" s="332"/>
    </row>
    <row r="797" spans="1:3" ht="15" thickBot="1">
      <c r="A797" s="229" t="s">
        <v>1906</v>
      </c>
      <c r="B797" s="230" t="s">
        <v>201</v>
      </c>
      <c r="C797" s="333"/>
    </row>
    <row r="798" spans="1:3">
      <c r="A798" s="223" t="s">
        <v>1431</v>
      </c>
      <c r="B798" s="224" t="s">
        <v>2459</v>
      </c>
      <c r="C798" s="225" t="s">
        <v>1902</v>
      </c>
    </row>
    <row r="799" spans="1:3">
      <c r="A799" s="226" t="s">
        <v>1433</v>
      </c>
      <c r="B799" s="228" t="s">
        <v>2460</v>
      </c>
      <c r="C799" s="332" t="s">
        <v>2461</v>
      </c>
    </row>
    <row r="800" spans="1:3">
      <c r="A800" s="226" t="s">
        <v>1904</v>
      </c>
      <c r="B800" s="228" t="s">
        <v>24</v>
      </c>
      <c r="C800" s="332"/>
    </row>
    <row r="801" spans="1:3" ht="15" thickBot="1">
      <c r="A801" s="229" t="s">
        <v>1906</v>
      </c>
      <c r="B801" s="230" t="s">
        <v>2370</v>
      </c>
      <c r="C801" s="333"/>
    </row>
    <row r="802" spans="1:3">
      <c r="A802" s="231" t="s">
        <v>1431</v>
      </c>
      <c r="B802" s="232" t="s">
        <v>2462</v>
      </c>
      <c r="C802" s="233" t="s">
        <v>1902</v>
      </c>
    </row>
    <row r="803" spans="1:3" ht="22.5">
      <c r="A803" s="234" t="s">
        <v>1433</v>
      </c>
      <c r="B803" s="227" t="s">
        <v>2463</v>
      </c>
      <c r="C803" s="343" t="s">
        <v>2464</v>
      </c>
    </row>
    <row r="804" spans="1:3">
      <c r="A804" s="234" t="s">
        <v>1904</v>
      </c>
      <c r="B804" s="227" t="s">
        <v>2370</v>
      </c>
      <c r="C804" s="344"/>
    </row>
    <row r="805" spans="1:3" ht="15" thickBot="1">
      <c r="A805" s="235" t="s">
        <v>1906</v>
      </c>
      <c r="B805" s="236" t="s">
        <v>24</v>
      </c>
      <c r="C805" s="345"/>
    </row>
    <row r="806" spans="1:3">
      <c r="A806" s="231" t="s">
        <v>1431</v>
      </c>
      <c r="B806" s="232" t="s">
        <v>2465</v>
      </c>
      <c r="C806" s="233" t="s">
        <v>1902</v>
      </c>
    </row>
    <row r="807" spans="1:3">
      <c r="A807" s="234" t="s">
        <v>1433</v>
      </c>
      <c r="B807" s="227" t="s">
        <v>2466</v>
      </c>
      <c r="C807" s="343" t="s">
        <v>2467</v>
      </c>
    </row>
    <row r="808" spans="1:3">
      <c r="A808" s="234" t="s">
        <v>1904</v>
      </c>
      <c r="B808" s="227" t="s">
        <v>2370</v>
      </c>
      <c r="C808" s="344"/>
    </row>
    <row r="809" spans="1:3" ht="15" thickBot="1">
      <c r="A809" s="235" t="s">
        <v>1906</v>
      </c>
      <c r="B809" s="236" t="s">
        <v>24</v>
      </c>
      <c r="C809" s="345"/>
    </row>
    <row r="810" spans="1:3">
      <c r="A810" s="231" t="s">
        <v>1431</v>
      </c>
      <c r="B810" s="232" t="s">
        <v>2468</v>
      </c>
      <c r="C810" s="233" t="s">
        <v>1902</v>
      </c>
    </row>
    <row r="811" spans="1:3" ht="22.5">
      <c r="A811" s="234" t="s">
        <v>1433</v>
      </c>
      <c r="B811" s="227" t="s">
        <v>2469</v>
      </c>
      <c r="C811" s="336" t="s">
        <v>2470</v>
      </c>
    </row>
    <row r="812" spans="1:3">
      <c r="A812" s="234" t="s">
        <v>1904</v>
      </c>
      <c r="B812" s="227" t="s">
        <v>2370</v>
      </c>
      <c r="C812" s="337"/>
    </row>
    <row r="813" spans="1:3" ht="15" thickBot="1">
      <c r="A813" s="235" t="s">
        <v>1906</v>
      </c>
      <c r="B813" s="236" t="s">
        <v>26</v>
      </c>
      <c r="C813" s="338"/>
    </row>
    <row r="814" spans="1:3">
      <c r="A814" s="231" t="s">
        <v>1431</v>
      </c>
      <c r="B814" s="232" t="s">
        <v>2471</v>
      </c>
      <c r="C814" s="233" t="s">
        <v>1902</v>
      </c>
    </row>
    <row r="815" spans="1:3" ht="22.5">
      <c r="A815" s="234" t="s">
        <v>1433</v>
      </c>
      <c r="B815" s="227" t="s">
        <v>2472</v>
      </c>
      <c r="C815" s="343" t="s">
        <v>2473</v>
      </c>
    </row>
    <row r="816" spans="1:3">
      <c r="A816" s="234" t="s">
        <v>1904</v>
      </c>
      <c r="B816" s="227" t="s">
        <v>2370</v>
      </c>
      <c r="C816" s="344"/>
    </row>
    <row r="817" spans="1:3" ht="15" thickBot="1">
      <c r="A817" s="235" t="s">
        <v>1906</v>
      </c>
      <c r="B817" s="236" t="s">
        <v>24</v>
      </c>
      <c r="C817" s="345"/>
    </row>
    <row r="818" spans="1:3">
      <c r="A818" s="231" t="s">
        <v>1431</v>
      </c>
      <c r="B818" s="232" t="s">
        <v>2474</v>
      </c>
      <c r="C818" s="233" t="s">
        <v>1902</v>
      </c>
    </row>
    <row r="819" spans="1:3" ht="22.5">
      <c r="A819" s="234" t="s">
        <v>1433</v>
      </c>
      <c r="B819" s="227" t="s">
        <v>2475</v>
      </c>
      <c r="C819" s="343" t="s">
        <v>2476</v>
      </c>
    </row>
    <row r="820" spans="1:3">
      <c r="A820" s="234" t="s">
        <v>1904</v>
      </c>
      <c r="B820" s="227" t="s">
        <v>2370</v>
      </c>
      <c r="C820" s="344"/>
    </row>
    <row r="821" spans="1:3" ht="15" thickBot="1">
      <c r="A821" s="235" t="s">
        <v>1906</v>
      </c>
      <c r="B821" s="236" t="s">
        <v>24</v>
      </c>
      <c r="C821" s="345"/>
    </row>
    <row r="822" spans="1:3">
      <c r="A822" s="231" t="s">
        <v>1431</v>
      </c>
      <c r="B822" s="232" t="s">
        <v>2477</v>
      </c>
      <c r="C822" s="233" t="s">
        <v>1902</v>
      </c>
    </row>
    <row r="823" spans="1:3" ht="22.5">
      <c r="A823" s="234" t="s">
        <v>1433</v>
      </c>
      <c r="B823" s="227" t="s">
        <v>2478</v>
      </c>
      <c r="C823" s="343" t="s">
        <v>2479</v>
      </c>
    </row>
    <row r="824" spans="1:3">
      <c r="A824" s="234" t="s">
        <v>1904</v>
      </c>
      <c r="B824" s="227" t="s">
        <v>2370</v>
      </c>
      <c r="C824" s="344"/>
    </row>
    <row r="825" spans="1:3" ht="15" thickBot="1">
      <c r="A825" s="235" t="s">
        <v>1906</v>
      </c>
      <c r="B825" s="236" t="s">
        <v>24</v>
      </c>
      <c r="C825" s="345"/>
    </row>
    <row r="826" spans="1:3">
      <c r="A826" s="223" t="s">
        <v>1431</v>
      </c>
      <c r="B826" s="224" t="s">
        <v>2480</v>
      </c>
      <c r="C826" s="225" t="s">
        <v>1902</v>
      </c>
    </row>
    <row r="827" spans="1:3">
      <c r="A827" s="226" t="s">
        <v>1433</v>
      </c>
      <c r="B827" s="228" t="s">
        <v>2481</v>
      </c>
      <c r="C827" s="336" t="s">
        <v>2482</v>
      </c>
    </row>
    <row r="828" spans="1:3">
      <c r="A828" s="226" t="s">
        <v>1904</v>
      </c>
      <c r="B828" s="228" t="s">
        <v>2370</v>
      </c>
      <c r="C828" s="337"/>
    </row>
    <row r="829" spans="1:3" ht="15" thickBot="1">
      <c r="A829" s="229" t="s">
        <v>1906</v>
      </c>
      <c r="B829" s="230" t="s">
        <v>24</v>
      </c>
      <c r="C829" s="338"/>
    </row>
    <row r="830" spans="1:3">
      <c r="A830" s="223" t="s">
        <v>1431</v>
      </c>
      <c r="B830" s="224" t="s">
        <v>2483</v>
      </c>
      <c r="C830" s="225" t="s">
        <v>1902</v>
      </c>
    </row>
    <row r="831" spans="1:3">
      <c r="A831" s="226" t="s">
        <v>1433</v>
      </c>
      <c r="B831" s="228" t="s">
        <v>2484</v>
      </c>
      <c r="C831" s="336" t="s">
        <v>2446</v>
      </c>
    </row>
    <row r="832" spans="1:3">
      <c r="A832" s="226" t="s">
        <v>1904</v>
      </c>
      <c r="B832" s="228" t="s">
        <v>2370</v>
      </c>
      <c r="C832" s="337"/>
    </row>
    <row r="833" spans="1:3" ht="15" thickBot="1">
      <c r="A833" s="229" t="s">
        <v>1906</v>
      </c>
      <c r="B833" s="230" t="s">
        <v>24</v>
      </c>
      <c r="C833" s="338"/>
    </row>
    <row r="834" spans="1:3">
      <c r="A834" s="223" t="s">
        <v>1431</v>
      </c>
      <c r="B834" s="224" t="s">
        <v>2485</v>
      </c>
      <c r="C834" s="225" t="s">
        <v>1902</v>
      </c>
    </row>
    <row r="835" spans="1:3">
      <c r="A835" s="226" t="s">
        <v>1433</v>
      </c>
      <c r="B835" s="228" t="s">
        <v>2484</v>
      </c>
      <c r="C835" s="336" t="s">
        <v>2486</v>
      </c>
    </row>
    <row r="836" spans="1:3">
      <c r="A836" s="226" t="s">
        <v>1904</v>
      </c>
      <c r="B836" s="228" t="s">
        <v>2370</v>
      </c>
      <c r="C836" s="337"/>
    </row>
    <row r="837" spans="1:3" ht="15" thickBot="1">
      <c r="A837" s="229" t="s">
        <v>1906</v>
      </c>
      <c r="B837" s="230" t="s">
        <v>24</v>
      </c>
      <c r="C837" s="338"/>
    </row>
    <row r="838" spans="1:3">
      <c r="A838" s="223" t="s">
        <v>1431</v>
      </c>
      <c r="B838" s="224" t="s">
        <v>2487</v>
      </c>
      <c r="C838" s="225" t="s">
        <v>1902</v>
      </c>
    </row>
    <row r="839" spans="1:3">
      <c r="A839" s="226" t="s">
        <v>1433</v>
      </c>
      <c r="B839" s="228" t="s">
        <v>2488</v>
      </c>
      <c r="C839" s="336" t="s">
        <v>2489</v>
      </c>
    </row>
    <row r="840" spans="1:3">
      <c r="A840" s="226" t="s">
        <v>1904</v>
      </c>
      <c r="B840" s="228" t="s">
        <v>2490</v>
      </c>
      <c r="C840" s="337"/>
    </row>
    <row r="841" spans="1:3" ht="15" thickBot="1">
      <c r="A841" s="229" t="s">
        <v>1906</v>
      </c>
      <c r="B841" s="230" t="s">
        <v>24</v>
      </c>
      <c r="C841" s="338"/>
    </row>
    <row r="842" spans="1:3">
      <c r="A842" s="223" t="s">
        <v>1431</v>
      </c>
      <c r="B842" s="224" t="s">
        <v>2491</v>
      </c>
      <c r="C842" s="225" t="s">
        <v>1902</v>
      </c>
    </row>
    <row r="843" spans="1:3">
      <c r="A843" s="226" t="s">
        <v>1433</v>
      </c>
      <c r="B843" s="228" t="s">
        <v>2492</v>
      </c>
      <c r="C843" s="336" t="s">
        <v>2493</v>
      </c>
    </row>
    <row r="844" spans="1:3">
      <c r="A844" s="226" t="s">
        <v>1904</v>
      </c>
      <c r="B844" s="228" t="s">
        <v>2370</v>
      </c>
      <c r="C844" s="337"/>
    </row>
    <row r="845" spans="1:3" ht="15" thickBot="1">
      <c r="A845" s="229" t="s">
        <v>1906</v>
      </c>
      <c r="B845" s="230" t="s">
        <v>24</v>
      </c>
      <c r="C845" s="338"/>
    </row>
    <row r="846" spans="1:3">
      <c r="A846" s="223" t="s">
        <v>1431</v>
      </c>
      <c r="B846" s="224" t="s">
        <v>2494</v>
      </c>
      <c r="C846" s="225" t="s">
        <v>1902</v>
      </c>
    </row>
    <row r="847" spans="1:3">
      <c r="A847" s="226" t="s">
        <v>1433</v>
      </c>
      <c r="B847" s="228" t="s">
        <v>2495</v>
      </c>
      <c r="C847" s="336" t="s">
        <v>2496</v>
      </c>
    </row>
    <row r="848" spans="1:3">
      <c r="A848" s="226" t="s">
        <v>1904</v>
      </c>
      <c r="B848" s="228" t="s">
        <v>2490</v>
      </c>
      <c r="C848" s="337"/>
    </row>
    <row r="849" spans="1:3" ht="15" thickBot="1">
      <c r="A849" s="229" t="s">
        <v>1906</v>
      </c>
      <c r="B849" s="230" t="s">
        <v>24</v>
      </c>
      <c r="C849" s="338"/>
    </row>
    <row r="850" spans="1:3">
      <c r="A850" s="223" t="s">
        <v>1431</v>
      </c>
      <c r="B850" s="224" t="s">
        <v>2497</v>
      </c>
      <c r="C850" s="225" t="s">
        <v>1902</v>
      </c>
    </row>
    <row r="851" spans="1:3">
      <c r="A851" s="226" t="s">
        <v>1433</v>
      </c>
      <c r="B851" s="228" t="s">
        <v>2498</v>
      </c>
      <c r="C851" s="336" t="s">
        <v>2499</v>
      </c>
    </row>
    <row r="852" spans="1:3">
      <c r="A852" s="226" t="s">
        <v>1904</v>
      </c>
      <c r="B852" s="228" t="s">
        <v>2370</v>
      </c>
      <c r="C852" s="337"/>
    </row>
    <row r="853" spans="1:3" ht="15" thickBot="1">
      <c r="A853" s="229" t="s">
        <v>1906</v>
      </c>
      <c r="B853" s="230" t="s">
        <v>24</v>
      </c>
      <c r="C853" s="338"/>
    </row>
    <row r="854" spans="1:3">
      <c r="A854" s="223" t="s">
        <v>1431</v>
      </c>
      <c r="B854" s="224" t="s">
        <v>2500</v>
      </c>
      <c r="C854" s="225" t="s">
        <v>1902</v>
      </c>
    </row>
    <row r="855" spans="1:3">
      <c r="A855" s="226" t="s">
        <v>1433</v>
      </c>
      <c r="B855" s="227" t="s">
        <v>2501</v>
      </c>
      <c r="C855" s="332" t="s">
        <v>2502</v>
      </c>
    </row>
    <row r="856" spans="1:3">
      <c r="A856" s="226" t="s">
        <v>1904</v>
      </c>
      <c r="B856" s="228" t="s">
        <v>2490</v>
      </c>
      <c r="C856" s="332"/>
    </row>
    <row r="857" spans="1:3" ht="15" thickBot="1">
      <c r="A857" s="229" t="s">
        <v>1906</v>
      </c>
      <c r="B857" s="230" t="s">
        <v>26</v>
      </c>
      <c r="C857" s="333"/>
    </row>
    <row r="858" spans="1:3">
      <c r="A858" s="231" t="s">
        <v>1431</v>
      </c>
      <c r="B858" s="232" t="s">
        <v>2503</v>
      </c>
      <c r="C858" s="233" t="s">
        <v>1902</v>
      </c>
    </row>
    <row r="859" spans="1:3">
      <c r="A859" s="234" t="s">
        <v>1433</v>
      </c>
      <c r="B859" s="227" t="s">
        <v>2504</v>
      </c>
      <c r="C859" s="339" t="s">
        <v>2505</v>
      </c>
    </row>
    <row r="860" spans="1:3">
      <c r="A860" s="234" t="s">
        <v>1904</v>
      </c>
      <c r="B860" s="227" t="s">
        <v>2370</v>
      </c>
      <c r="C860" s="339"/>
    </row>
    <row r="861" spans="1:3" ht="15" thickBot="1">
      <c r="A861" s="235" t="s">
        <v>1906</v>
      </c>
      <c r="B861" s="236" t="s">
        <v>26</v>
      </c>
      <c r="C861" s="340"/>
    </row>
    <row r="862" spans="1:3">
      <c r="A862" s="231" t="s">
        <v>1431</v>
      </c>
      <c r="B862" s="232" t="s">
        <v>2506</v>
      </c>
      <c r="C862" s="233" t="s">
        <v>1902</v>
      </c>
    </row>
    <row r="863" spans="1:3">
      <c r="A863" s="234" t="s">
        <v>1433</v>
      </c>
      <c r="B863" s="227" t="s">
        <v>2507</v>
      </c>
      <c r="C863" s="339" t="s">
        <v>2508</v>
      </c>
    </row>
    <row r="864" spans="1:3">
      <c r="A864" s="234" t="s">
        <v>1904</v>
      </c>
      <c r="B864" s="227" t="s">
        <v>2370</v>
      </c>
      <c r="C864" s="339"/>
    </row>
    <row r="865" spans="1:3" ht="15" thickBot="1">
      <c r="A865" s="235" t="s">
        <v>1906</v>
      </c>
      <c r="B865" s="236" t="s">
        <v>5</v>
      </c>
      <c r="C865" s="340"/>
    </row>
    <row r="866" spans="1:3">
      <c r="A866" s="223" t="s">
        <v>1431</v>
      </c>
      <c r="B866" s="224" t="s">
        <v>2509</v>
      </c>
      <c r="C866" s="225" t="s">
        <v>1902</v>
      </c>
    </row>
    <row r="867" spans="1:3">
      <c r="A867" s="226" t="s">
        <v>1433</v>
      </c>
      <c r="B867" s="228" t="s">
        <v>2510</v>
      </c>
      <c r="C867" s="332" t="s">
        <v>2496</v>
      </c>
    </row>
    <row r="868" spans="1:3">
      <c r="A868" s="226" t="s">
        <v>1904</v>
      </c>
      <c r="B868" s="228" t="s">
        <v>2490</v>
      </c>
      <c r="C868" s="332"/>
    </row>
    <row r="869" spans="1:3" ht="15" thickBot="1">
      <c r="A869" s="229" t="s">
        <v>1906</v>
      </c>
      <c r="B869" s="230" t="s">
        <v>24</v>
      </c>
      <c r="C869" s="333"/>
    </row>
    <row r="870" spans="1:3">
      <c r="A870" s="223" t="s">
        <v>1431</v>
      </c>
      <c r="B870" s="224" t="s">
        <v>2511</v>
      </c>
      <c r="C870" s="225" t="s">
        <v>1902</v>
      </c>
    </row>
    <row r="871" spans="1:3">
      <c r="A871" s="226" t="s">
        <v>1433</v>
      </c>
      <c r="B871" s="228" t="s">
        <v>2512</v>
      </c>
      <c r="C871" s="332" t="s">
        <v>2496</v>
      </c>
    </row>
    <row r="872" spans="1:3">
      <c r="A872" s="226" t="s">
        <v>1904</v>
      </c>
      <c r="B872" s="228" t="s">
        <v>2490</v>
      </c>
      <c r="C872" s="332"/>
    </row>
    <row r="873" spans="1:3" ht="15" thickBot="1">
      <c r="A873" s="229" t="s">
        <v>1906</v>
      </c>
      <c r="B873" s="230" t="s">
        <v>24</v>
      </c>
      <c r="C873" s="333"/>
    </row>
    <row r="874" spans="1:3">
      <c r="A874" s="223" t="s">
        <v>1431</v>
      </c>
      <c r="B874" s="224" t="s">
        <v>2513</v>
      </c>
      <c r="C874" s="225" t="s">
        <v>1902</v>
      </c>
    </row>
    <row r="875" spans="1:3">
      <c r="A875" s="226" t="s">
        <v>1433</v>
      </c>
      <c r="B875" s="228" t="s">
        <v>2514</v>
      </c>
      <c r="C875" s="332" t="s">
        <v>2515</v>
      </c>
    </row>
    <row r="876" spans="1:3">
      <c r="A876" s="226" t="s">
        <v>1904</v>
      </c>
      <c r="B876" s="228" t="s">
        <v>2490</v>
      </c>
      <c r="C876" s="332"/>
    </row>
    <row r="877" spans="1:3" ht="15" thickBot="1">
      <c r="A877" s="229" t="s">
        <v>1906</v>
      </c>
      <c r="B877" s="230" t="s">
        <v>24</v>
      </c>
      <c r="C877" s="333"/>
    </row>
    <row r="878" spans="1:3">
      <c r="A878" s="223" t="s">
        <v>1431</v>
      </c>
      <c r="B878" s="224" t="s">
        <v>2516</v>
      </c>
      <c r="C878" s="225" t="s">
        <v>1902</v>
      </c>
    </row>
    <row r="879" spans="1:3">
      <c r="A879" s="226" t="s">
        <v>1433</v>
      </c>
      <c r="B879" s="228" t="s">
        <v>2517</v>
      </c>
      <c r="C879" s="332" t="s">
        <v>2518</v>
      </c>
    </row>
    <row r="880" spans="1:3">
      <c r="A880" s="226" t="s">
        <v>1904</v>
      </c>
      <c r="B880" s="228" t="s">
        <v>2490</v>
      </c>
      <c r="C880" s="332"/>
    </row>
    <row r="881" spans="1:3" ht="15" thickBot="1">
      <c r="A881" s="229" t="s">
        <v>1906</v>
      </c>
      <c r="B881" s="230" t="s">
        <v>24</v>
      </c>
      <c r="C881" s="333"/>
    </row>
    <row r="882" spans="1:3">
      <c r="A882" s="223" t="s">
        <v>1431</v>
      </c>
      <c r="B882" s="224" t="s">
        <v>2519</v>
      </c>
      <c r="C882" s="225" t="s">
        <v>1902</v>
      </c>
    </row>
    <row r="883" spans="1:3">
      <c r="A883" s="226" t="s">
        <v>1433</v>
      </c>
      <c r="B883" s="228" t="s">
        <v>2520</v>
      </c>
      <c r="C883" s="332" t="s">
        <v>2521</v>
      </c>
    </row>
    <row r="884" spans="1:3">
      <c r="A884" s="226" t="s">
        <v>1904</v>
      </c>
      <c r="B884" s="228" t="s">
        <v>2490</v>
      </c>
      <c r="C884" s="332"/>
    </row>
    <row r="885" spans="1:3" ht="15" thickBot="1">
      <c r="A885" s="229" t="s">
        <v>1906</v>
      </c>
      <c r="B885" s="230" t="s">
        <v>24</v>
      </c>
      <c r="C885" s="333"/>
    </row>
    <row r="886" spans="1:3">
      <c r="A886" s="223" t="s">
        <v>1431</v>
      </c>
      <c r="B886" s="232" t="s">
        <v>2522</v>
      </c>
      <c r="C886" s="233" t="s">
        <v>1902</v>
      </c>
    </row>
    <row r="887" spans="1:3">
      <c r="A887" s="226" t="s">
        <v>1433</v>
      </c>
      <c r="B887" s="227" t="s">
        <v>2523</v>
      </c>
      <c r="C887" s="339" t="s">
        <v>2524</v>
      </c>
    </row>
    <row r="888" spans="1:3">
      <c r="A888" s="226" t="s">
        <v>1904</v>
      </c>
      <c r="B888" s="227" t="s">
        <v>2370</v>
      </c>
      <c r="C888" s="339"/>
    </row>
    <row r="889" spans="1:3" ht="15" thickBot="1">
      <c r="A889" s="229" t="s">
        <v>1906</v>
      </c>
      <c r="B889" s="236" t="s">
        <v>24</v>
      </c>
      <c r="C889" s="340"/>
    </row>
    <row r="890" spans="1:3">
      <c r="A890" s="223" t="s">
        <v>1431</v>
      </c>
      <c r="B890" s="224" t="s">
        <v>2525</v>
      </c>
      <c r="C890" s="225" t="s">
        <v>1902</v>
      </c>
    </row>
    <row r="891" spans="1:3">
      <c r="A891" s="226" t="s">
        <v>1433</v>
      </c>
      <c r="B891" s="228" t="s">
        <v>2526</v>
      </c>
      <c r="C891" s="332" t="s">
        <v>2527</v>
      </c>
    </row>
    <row r="892" spans="1:3">
      <c r="A892" s="226" t="s">
        <v>1904</v>
      </c>
      <c r="B892" s="228" t="s">
        <v>2370</v>
      </c>
      <c r="C892" s="332"/>
    </row>
    <row r="893" spans="1:3" ht="15" thickBot="1">
      <c r="A893" s="229" t="s">
        <v>1906</v>
      </c>
      <c r="B893" s="230" t="s">
        <v>24</v>
      </c>
      <c r="C893" s="333"/>
    </row>
    <row r="894" spans="1:3">
      <c r="A894" s="223" t="s">
        <v>1431</v>
      </c>
      <c r="B894" s="224" t="s">
        <v>2528</v>
      </c>
      <c r="C894" s="225" t="s">
        <v>1902</v>
      </c>
    </row>
    <row r="895" spans="1:3">
      <c r="A895" s="226" t="s">
        <v>1433</v>
      </c>
      <c r="B895" s="228" t="s">
        <v>2529</v>
      </c>
      <c r="C895" s="332" t="s">
        <v>2489</v>
      </c>
    </row>
    <row r="896" spans="1:3">
      <c r="A896" s="226" t="s">
        <v>1904</v>
      </c>
      <c r="B896" s="228" t="s">
        <v>2490</v>
      </c>
      <c r="C896" s="332"/>
    </row>
    <row r="897" spans="1:3" ht="15" thickBot="1">
      <c r="A897" s="229" t="s">
        <v>1906</v>
      </c>
      <c r="B897" s="230" t="s">
        <v>24</v>
      </c>
      <c r="C897" s="333"/>
    </row>
    <row r="898" spans="1:3">
      <c r="A898" s="223" t="s">
        <v>1431</v>
      </c>
      <c r="B898" s="224" t="s">
        <v>2530</v>
      </c>
      <c r="C898" s="225" t="s">
        <v>1902</v>
      </c>
    </row>
    <row r="899" spans="1:3">
      <c r="A899" s="226" t="s">
        <v>1433</v>
      </c>
      <c r="B899" s="228" t="s">
        <v>2531</v>
      </c>
      <c r="C899" s="332" t="s">
        <v>2532</v>
      </c>
    </row>
    <row r="900" spans="1:3">
      <c r="A900" s="226" t="s">
        <v>1904</v>
      </c>
      <c r="B900" s="228" t="s">
        <v>2490</v>
      </c>
      <c r="C900" s="332"/>
    </row>
    <row r="901" spans="1:3" ht="15" thickBot="1">
      <c r="A901" s="229" t="s">
        <v>1906</v>
      </c>
      <c r="B901" s="230" t="s">
        <v>24</v>
      </c>
      <c r="C901" s="333"/>
    </row>
    <row r="902" spans="1:3">
      <c r="A902" s="223" t="s">
        <v>1431</v>
      </c>
      <c r="B902" s="224" t="s">
        <v>2533</v>
      </c>
      <c r="C902" s="225" t="s">
        <v>1902</v>
      </c>
    </row>
    <row r="903" spans="1:3">
      <c r="A903" s="226" t="s">
        <v>1433</v>
      </c>
      <c r="B903" s="228" t="s">
        <v>2534</v>
      </c>
      <c r="C903" s="332" t="s">
        <v>1941</v>
      </c>
    </row>
    <row r="904" spans="1:3">
      <c r="A904" s="226" t="s">
        <v>1904</v>
      </c>
      <c r="B904" s="228" t="s">
        <v>2490</v>
      </c>
      <c r="C904" s="332"/>
    </row>
    <row r="905" spans="1:3" ht="15" thickBot="1">
      <c r="A905" s="229" t="s">
        <v>1906</v>
      </c>
      <c r="B905" s="230" t="s">
        <v>24</v>
      </c>
      <c r="C905" s="333"/>
    </row>
    <row r="906" spans="1:3">
      <c r="A906" s="223" t="s">
        <v>1431</v>
      </c>
      <c r="B906" s="224" t="s">
        <v>2535</v>
      </c>
      <c r="C906" s="225" t="s">
        <v>1902</v>
      </c>
    </row>
    <row r="907" spans="1:3">
      <c r="A907" s="226" t="s">
        <v>1433</v>
      </c>
      <c r="B907" s="228" t="s">
        <v>2536</v>
      </c>
      <c r="C907" s="332" t="s">
        <v>1941</v>
      </c>
    </row>
    <row r="908" spans="1:3">
      <c r="A908" s="226" t="s">
        <v>1904</v>
      </c>
      <c r="B908" s="228" t="s">
        <v>2490</v>
      </c>
      <c r="C908" s="332"/>
    </row>
    <row r="909" spans="1:3" ht="15" thickBot="1">
      <c r="A909" s="229" t="s">
        <v>1906</v>
      </c>
      <c r="B909" s="230" t="s">
        <v>24</v>
      </c>
      <c r="C909" s="333"/>
    </row>
    <row r="910" spans="1:3">
      <c r="A910" s="223" t="s">
        <v>1431</v>
      </c>
      <c r="B910" s="224" t="s">
        <v>2537</v>
      </c>
      <c r="C910" s="225" t="s">
        <v>1902</v>
      </c>
    </row>
    <row r="911" spans="1:3">
      <c r="A911" s="226" t="s">
        <v>1433</v>
      </c>
      <c r="B911" s="228" t="s">
        <v>2538</v>
      </c>
      <c r="C911" s="332" t="s">
        <v>1941</v>
      </c>
    </row>
    <row r="912" spans="1:3">
      <c r="A912" s="226" t="s">
        <v>1904</v>
      </c>
      <c r="B912" s="228" t="s">
        <v>2490</v>
      </c>
      <c r="C912" s="332"/>
    </row>
    <row r="913" spans="1:3" ht="15" thickBot="1">
      <c r="A913" s="229" t="s">
        <v>1906</v>
      </c>
      <c r="B913" s="230" t="s">
        <v>24</v>
      </c>
      <c r="C913" s="333"/>
    </row>
    <row r="914" spans="1:3">
      <c r="A914" s="223" t="s">
        <v>1431</v>
      </c>
      <c r="B914" s="224" t="s">
        <v>2539</v>
      </c>
      <c r="C914" s="225" t="s">
        <v>1902</v>
      </c>
    </row>
    <row r="915" spans="1:3">
      <c r="A915" s="226" t="s">
        <v>1433</v>
      </c>
      <c r="B915" s="228" t="s">
        <v>2540</v>
      </c>
      <c r="C915" s="332" t="s">
        <v>1941</v>
      </c>
    </row>
    <row r="916" spans="1:3">
      <c r="A916" s="226" t="s">
        <v>1904</v>
      </c>
      <c r="B916" s="228" t="s">
        <v>2490</v>
      </c>
      <c r="C916" s="332"/>
    </row>
    <row r="917" spans="1:3" ht="15" thickBot="1">
      <c r="A917" s="229" t="s">
        <v>1906</v>
      </c>
      <c r="B917" s="230" t="s">
        <v>24</v>
      </c>
      <c r="C917" s="333"/>
    </row>
    <row r="918" spans="1:3">
      <c r="A918" s="223" t="s">
        <v>1431</v>
      </c>
      <c r="B918" s="224" t="s">
        <v>2541</v>
      </c>
      <c r="C918" s="225" t="s">
        <v>1902</v>
      </c>
    </row>
    <row r="919" spans="1:3">
      <c r="A919" s="226" t="s">
        <v>1433</v>
      </c>
      <c r="B919" s="228" t="s">
        <v>2542</v>
      </c>
      <c r="C919" s="332" t="s">
        <v>2543</v>
      </c>
    </row>
    <row r="920" spans="1:3">
      <c r="A920" s="226" t="s">
        <v>1904</v>
      </c>
      <c r="B920" s="228" t="s">
        <v>2490</v>
      </c>
      <c r="C920" s="332"/>
    </row>
    <row r="921" spans="1:3" ht="15" thickBot="1">
      <c r="A921" s="229" t="s">
        <v>1906</v>
      </c>
      <c r="B921" s="230" t="s">
        <v>24</v>
      </c>
      <c r="C921" s="333"/>
    </row>
    <row r="922" spans="1:3">
      <c r="A922" s="223" t="s">
        <v>1431</v>
      </c>
      <c r="B922" s="224" t="s">
        <v>2544</v>
      </c>
      <c r="C922" s="225" t="s">
        <v>1902</v>
      </c>
    </row>
    <row r="923" spans="1:3" ht="22.5">
      <c r="A923" s="226" t="s">
        <v>1433</v>
      </c>
      <c r="B923" s="228" t="s">
        <v>2545</v>
      </c>
      <c r="C923" s="332" t="s">
        <v>2499</v>
      </c>
    </row>
    <row r="924" spans="1:3">
      <c r="A924" s="226" t="s">
        <v>1904</v>
      </c>
      <c r="B924" s="228" t="s">
        <v>1977</v>
      </c>
      <c r="C924" s="332"/>
    </row>
    <row r="925" spans="1:3" ht="15" thickBot="1">
      <c r="A925" s="229" t="s">
        <v>1906</v>
      </c>
      <c r="B925" s="230" t="s">
        <v>24</v>
      </c>
      <c r="C925" s="333"/>
    </row>
    <row r="926" spans="1:3">
      <c r="A926" s="223" t="s">
        <v>1431</v>
      </c>
      <c r="B926" s="224" t="s">
        <v>2546</v>
      </c>
      <c r="C926" s="225" t="s">
        <v>1902</v>
      </c>
    </row>
    <row r="927" spans="1:3" ht="22.5">
      <c r="A927" s="226" t="s">
        <v>1433</v>
      </c>
      <c r="B927" s="228" t="s">
        <v>2547</v>
      </c>
      <c r="C927" s="332" t="s">
        <v>2548</v>
      </c>
    </row>
    <row r="928" spans="1:3">
      <c r="A928" s="226" t="s">
        <v>1904</v>
      </c>
      <c r="B928" s="228" t="s">
        <v>1977</v>
      </c>
      <c r="C928" s="332"/>
    </row>
    <row r="929" spans="1:3" ht="15" thickBot="1">
      <c r="A929" s="229" t="s">
        <v>1906</v>
      </c>
      <c r="B929" s="230" t="s">
        <v>24</v>
      </c>
      <c r="C929" s="333"/>
    </row>
    <row r="930" spans="1:3">
      <c r="A930" s="223" t="s">
        <v>1431</v>
      </c>
      <c r="B930" s="224" t="s">
        <v>2549</v>
      </c>
      <c r="C930" s="225" t="s">
        <v>1902</v>
      </c>
    </row>
    <row r="931" spans="1:3">
      <c r="A931" s="226" t="s">
        <v>1433</v>
      </c>
      <c r="B931" s="228" t="s">
        <v>2550</v>
      </c>
      <c r="C931" s="332" t="s">
        <v>2551</v>
      </c>
    </row>
    <row r="932" spans="1:3">
      <c r="A932" s="226" t="s">
        <v>1904</v>
      </c>
      <c r="B932" s="228" t="s">
        <v>2146</v>
      </c>
      <c r="C932" s="332"/>
    </row>
    <row r="933" spans="1:3" ht="15" thickBot="1">
      <c r="A933" s="229" t="s">
        <v>1906</v>
      </c>
      <c r="B933" s="230" t="s">
        <v>24</v>
      </c>
      <c r="C933" s="333"/>
    </row>
    <row r="934" spans="1:3">
      <c r="A934" s="223" t="s">
        <v>1431</v>
      </c>
      <c r="B934" s="224" t="s">
        <v>2552</v>
      </c>
      <c r="C934" s="225" t="s">
        <v>1902</v>
      </c>
    </row>
    <row r="935" spans="1:3">
      <c r="A935" s="226" t="s">
        <v>1433</v>
      </c>
      <c r="B935" s="228" t="s">
        <v>2553</v>
      </c>
      <c r="C935" s="332" t="s">
        <v>2554</v>
      </c>
    </row>
    <row r="936" spans="1:3">
      <c r="A936" s="226" t="s">
        <v>1904</v>
      </c>
      <c r="B936" s="228" t="s">
        <v>1934</v>
      </c>
      <c r="C936" s="332"/>
    </row>
    <row r="937" spans="1:3" ht="15" thickBot="1">
      <c r="A937" s="229" t="s">
        <v>1906</v>
      </c>
      <c r="B937" s="230" t="s">
        <v>24</v>
      </c>
      <c r="C937" s="333"/>
    </row>
    <row r="938" spans="1:3">
      <c r="A938" s="223" t="s">
        <v>1431</v>
      </c>
      <c r="B938" s="224" t="s">
        <v>2555</v>
      </c>
      <c r="C938" s="225" t="s">
        <v>1902</v>
      </c>
    </row>
    <row r="939" spans="1:3">
      <c r="A939" s="226" t="s">
        <v>1433</v>
      </c>
      <c r="B939" s="228" t="s">
        <v>2556</v>
      </c>
      <c r="C939" s="332" t="s">
        <v>2557</v>
      </c>
    </row>
    <row r="940" spans="1:3">
      <c r="A940" s="226" t="s">
        <v>1904</v>
      </c>
      <c r="B940" s="228" t="s">
        <v>1934</v>
      </c>
      <c r="C940" s="332"/>
    </row>
    <row r="941" spans="1:3" ht="15" thickBot="1">
      <c r="A941" s="229" t="s">
        <v>1906</v>
      </c>
      <c r="B941" s="230" t="s">
        <v>24</v>
      </c>
      <c r="C941" s="333"/>
    </row>
    <row r="942" spans="1:3">
      <c r="A942" s="223" t="s">
        <v>1431</v>
      </c>
      <c r="B942" s="224" t="s">
        <v>2558</v>
      </c>
      <c r="C942" s="225" t="s">
        <v>1902</v>
      </c>
    </row>
    <row r="943" spans="1:3">
      <c r="A943" s="226" t="s">
        <v>1433</v>
      </c>
      <c r="B943" s="228" t="s">
        <v>422</v>
      </c>
      <c r="C943" s="336" t="s">
        <v>2559</v>
      </c>
    </row>
    <row r="944" spans="1:3">
      <c r="A944" s="226" t="s">
        <v>1904</v>
      </c>
      <c r="B944" s="228" t="s">
        <v>2560</v>
      </c>
      <c r="C944" s="337"/>
    </row>
    <row r="945" spans="1:3" ht="15" thickBot="1">
      <c r="A945" s="229" t="s">
        <v>1906</v>
      </c>
      <c r="B945" s="230" t="s">
        <v>201</v>
      </c>
      <c r="C945" s="338"/>
    </row>
    <row r="946" spans="1:3">
      <c r="A946" s="223" t="s">
        <v>1431</v>
      </c>
      <c r="B946" s="224" t="s">
        <v>2561</v>
      </c>
      <c r="C946" s="225" t="s">
        <v>1902</v>
      </c>
    </row>
    <row r="947" spans="1:3">
      <c r="A947" s="226" t="s">
        <v>1433</v>
      </c>
      <c r="B947" s="228" t="s">
        <v>394</v>
      </c>
      <c r="C947" s="332" t="s">
        <v>2562</v>
      </c>
    </row>
    <row r="948" spans="1:3">
      <c r="A948" s="226" t="s">
        <v>1904</v>
      </c>
      <c r="B948" s="228" t="s">
        <v>1934</v>
      </c>
      <c r="C948" s="332"/>
    </row>
    <row r="949" spans="1:3" ht="15" thickBot="1">
      <c r="A949" s="229" t="s">
        <v>1906</v>
      </c>
      <c r="B949" s="230" t="s">
        <v>24</v>
      </c>
      <c r="C949" s="333"/>
    </row>
    <row r="950" spans="1:3">
      <c r="A950" s="223" t="s">
        <v>1431</v>
      </c>
      <c r="B950" s="224" t="s">
        <v>2563</v>
      </c>
      <c r="C950" s="225" t="s">
        <v>1902</v>
      </c>
    </row>
    <row r="951" spans="1:3">
      <c r="A951" s="226" t="s">
        <v>1433</v>
      </c>
      <c r="B951" s="228" t="s">
        <v>2564</v>
      </c>
      <c r="C951" s="332" t="s">
        <v>2565</v>
      </c>
    </row>
    <row r="952" spans="1:3">
      <c r="A952" s="226" t="s">
        <v>1904</v>
      </c>
      <c r="B952" s="228" t="s">
        <v>1934</v>
      </c>
      <c r="C952" s="332"/>
    </row>
    <row r="953" spans="1:3" ht="15" thickBot="1">
      <c r="A953" s="229" t="s">
        <v>1906</v>
      </c>
      <c r="B953" s="230" t="s">
        <v>24</v>
      </c>
      <c r="C953" s="333"/>
    </row>
    <row r="954" spans="1:3">
      <c r="A954" s="223" t="s">
        <v>1431</v>
      </c>
      <c r="B954" s="224" t="s">
        <v>2566</v>
      </c>
      <c r="C954" s="225" t="s">
        <v>1902</v>
      </c>
    </row>
    <row r="955" spans="1:3">
      <c r="A955" s="226" t="s">
        <v>1433</v>
      </c>
      <c r="B955" s="228" t="s">
        <v>396</v>
      </c>
      <c r="C955" s="332" t="s">
        <v>2567</v>
      </c>
    </row>
    <row r="956" spans="1:3">
      <c r="A956" s="226" t="s">
        <v>1904</v>
      </c>
      <c r="B956" s="228" t="s">
        <v>1934</v>
      </c>
      <c r="C956" s="332"/>
    </row>
    <row r="957" spans="1:3" ht="15" thickBot="1">
      <c r="A957" s="229" t="s">
        <v>1906</v>
      </c>
      <c r="B957" s="230" t="s">
        <v>24</v>
      </c>
      <c r="C957" s="333"/>
    </row>
    <row r="958" spans="1:3">
      <c r="A958" s="223" t="s">
        <v>1431</v>
      </c>
      <c r="B958" s="224" t="s">
        <v>2568</v>
      </c>
      <c r="C958" s="225" t="s">
        <v>1902</v>
      </c>
    </row>
    <row r="959" spans="1:3">
      <c r="A959" s="226" t="s">
        <v>1433</v>
      </c>
      <c r="B959" s="228" t="s">
        <v>398</v>
      </c>
      <c r="C959" s="332" t="s">
        <v>2569</v>
      </c>
    </row>
    <row r="960" spans="1:3">
      <c r="A960" s="226" t="s">
        <v>1904</v>
      </c>
      <c r="B960" s="228" t="s">
        <v>1934</v>
      </c>
      <c r="C960" s="332"/>
    </row>
    <row r="961" spans="1:3" ht="15" thickBot="1">
      <c r="A961" s="229" t="s">
        <v>1906</v>
      </c>
      <c r="B961" s="230" t="s">
        <v>24</v>
      </c>
      <c r="C961" s="333"/>
    </row>
    <row r="962" spans="1:3">
      <c r="A962" s="223" t="s">
        <v>1431</v>
      </c>
      <c r="B962" s="224" t="s">
        <v>2570</v>
      </c>
      <c r="C962" s="225" t="s">
        <v>1902</v>
      </c>
    </row>
    <row r="963" spans="1:3">
      <c r="A963" s="226" t="s">
        <v>1433</v>
      </c>
      <c r="B963" s="228" t="s">
        <v>2571</v>
      </c>
      <c r="C963" s="332" t="s">
        <v>2572</v>
      </c>
    </row>
    <row r="964" spans="1:3">
      <c r="A964" s="226" t="s">
        <v>1904</v>
      </c>
      <c r="B964" s="228" t="s">
        <v>1934</v>
      </c>
      <c r="C964" s="332"/>
    </row>
    <row r="965" spans="1:3" ht="15" thickBot="1">
      <c r="A965" s="229" t="s">
        <v>1906</v>
      </c>
      <c r="B965" s="230" t="s">
        <v>24</v>
      </c>
      <c r="C965" s="333"/>
    </row>
    <row r="966" spans="1:3">
      <c r="A966" s="223" t="s">
        <v>1431</v>
      </c>
      <c r="B966" s="224" t="s">
        <v>2573</v>
      </c>
      <c r="C966" s="225" t="s">
        <v>1902</v>
      </c>
    </row>
    <row r="967" spans="1:3" ht="22.5">
      <c r="A967" s="226" t="s">
        <v>1433</v>
      </c>
      <c r="B967" s="228" t="s">
        <v>2574</v>
      </c>
      <c r="C967" s="332" t="s">
        <v>2575</v>
      </c>
    </row>
    <row r="968" spans="1:3">
      <c r="A968" s="226" t="s">
        <v>1904</v>
      </c>
      <c r="B968" s="228" t="s">
        <v>1934</v>
      </c>
      <c r="C968" s="332"/>
    </row>
    <row r="969" spans="1:3" ht="15" thickBot="1">
      <c r="A969" s="229" t="s">
        <v>1906</v>
      </c>
      <c r="B969" s="230" t="s">
        <v>24</v>
      </c>
      <c r="C969" s="333"/>
    </row>
    <row r="970" spans="1:3">
      <c r="A970" s="223" t="s">
        <v>1431</v>
      </c>
      <c r="B970" s="224" t="s">
        <v>2576</v>
      </c>
      <c r="C970" s="225" t="s">
        <v>1902</v>
      </c>
    </row>
    <row r="971" spans="1:3">
      <c r="A971" s="226" t="s">
        <v>1433</v>
      </c>
      <c r="B971" s="228" t="s">
        <v>2577</v>
      </c>
      <c r="C971" s="332" t="s">
        <v>2576</v>
      </c>
    </row>
    <row r="972" spans="1:3">
      <c r="A972" s="226" t="s">
        <v>1904</v>
      </c>
      <c r="B972" s="228" t="s">
        <v>1934</v>
      </c>
      <c r="C972" s="332"/>
    </row>
    <row r="973" spans="1:3" ht="15" thickBot="1">
      <c r="A973" s="229" t="s">
        <v>1906</v>
      </c>
      <c r="B973" s="230" t="s">
        <v>201</v>
      </c>
      <c r="C973" s="333"/>
    </row>
    <row r="974" spans="1:3">
      <c r="A974" s="223" t="s">
        <v>1431</v>
      </c>
      <c r="B974" s="224" t="s">
        <v>2578</v>
      </c>
      <c r="C974" s="225" t="s">
        <v>1902</v>
      </c>
    </row>
    <row r="975" spans="1:3">
      <c r="A975" s="226" t="s">
        <v>1433</v>
      </c>
      <c r="B975" s="228" t="s">
        <v>30</v>
      </c>
      <c r="C975" s="332" t="s">
        <v>2579</v>
      </c>
    </row>
    <row r="976" spans="1:3">
      <c r="A976" s="226" t="s">
        <v>1904</v>
      </c>
      <c r="B976" s="228" t="s">
        <v>1934</v>
      </c>
      <c r="C976" s="332"/>
    </row>
    <row r="977" spans="1:3" ht="15" thickBot="1">
      <c r="A977" s="229" t="s">
        <v>1906</v>
      </c>
      <c r="B977" s="230" t="s">
        <v>201</v>
      </c>
      <c r="C977" s="333"/>
    </row>
    <row r="978" spans="1:3">
      <c r="A978" s="223" t="s">
        <v>1431</v>
      </c>
      <c r="B978" s="224" t="s">
        <v>2580</v>
      </c>
      <c r="C978" s="225" t="s">
        <v>1902</v>
      </c>
    </row>
    <row r="979" spans="1:3" ht="22.5">
      <c r="A979" s="226" t="s">
        <v>1433</v>
      </c>
      <c r="B979" s="228" t="s">
        <v>443</v>
      </c>
      <c r="C979" s="332"/>
    </row>
    <row r="980" spans="1:3">
      <c r="A980" s="226" t="s">
        <v>1904</v>
      </c>
      <c r="B980" s="228" t="s">
        <v>1934</v>
      </c>
      <c r="C980" s="332"/>
    </row>
    <row r="981" spans="1:3" ht="15" thickBot="1">
      <c r="A981" s="229" t="s">
        <v>1906</v>
      </c>
      <c r="B981" s="230" t="s">
        <v>24</v>
      </c>
      <c r="C981" s="333"/>
    </row>
    <row r="982" spans="1:3">
      <c r="A982" s="223" t="s">
        <v>1431</v>
      </c>
      <c r="B982" s="224" t="s">
        <v>2581</v>
      </c>
      <c r="C982" s="225" t="s">
        <v>1902</v>
      </c>
    </row>
    <row r="983" spans="1:3">
      <c r="A983" s="226" t="s">
        <v>1433</v>
      </c>
      <c r="B983" s="228" t="s">
        <v>2582</v>
      </c>
      <c r="C983" s="332" t="s">
        <v>2583</v>
      </c>
    </row>
    <row r="984" spans="1:3">
      <c r="A984" s="226" t="s">
        <v>1904</v>
      </c>
      <c r="B984" s="228" t="s">
        <v>1934</v>
      </c>
      <c r="C984" s="332"/>
    </row>
    <row r="985" spans="1:3" ht="15" thickBot="1">
      <c r="A985" s="229" t="s">
        <v>1906</v>
      </c>
      <c r="B985" s="230" t="s">
        <v>24</v>
      </c>
      <c r="C985" s="333"/>
    </row>
    <row r="986" spans="1:3">
      <c r="A986" s="223" t="s">
        <v>1431</v>
      </c>
      <c r="B986" s="224" t="s">
        <v>2584</v>
      </c>
      <c r="C986" s="225" t="s">
        <v>1902</v>
      </c>
    </row>
    <row r="987" spans="1:3" ht="22.5">
      <c r="A987" s="226" t="s">
        <v>1433</v>
      </c>
      <c r="B987" s="228" t="s">
        <v>2585</v>
      </c>
      <c r="C987" s="332" t="s">
        <v>2586</v>
      </c>
    </row>
    <row r="988" spans="1:3">
      <c r="A988" s="226" t="s">
        <v>1904</v>
      </c>
      <c r="B988" s="228" t="s">
        <v>2490</v>
      </c>
      <c r="C988" s="332"/>
    </row>
    <row r="989" spans="1:3" ht="15" thickBot="1">
      <c r="A989" s="229" t="s">
        <v>1906</v>
      </c>
      <c r="B989" s="230" t="s">
        <v>24</v>
      </c>
      <c r="C989" s="333"/>
    </row>
    <row r="990" spans="1:3">
      <c r="A990" s="223" t="s">
        <v>1431</v>
      </c>
      <c r="B990" s="224" t="s">
        <v>2587</v>
      </c>
      <c r="C990" s="225" t="s">
        <v>1902</v>
      </c>
    </row>
    <row r="991" spans="1:3" ht="22.5">
      <c r="A991" s="226" t="s">
        <v>1433</v>
      </c>
      <c r="B991" s="228" t="s">
        <v>2588</v>
      </c>
      <c r="C991" s="332" t="s">
        <v>1999</v>
      </c>
    </row>
    <row r="992" spans="1:3">
      <c r="A992" s="226" t="s">
        <v>1904</v>
      </c>
      <c r="B992" s="228" t="s">
        <v>1977</v>
      </c>
      <c r="C992" s="332"/>
    </row>
    <row r="993" spans="1:3" ht="15" thickBot="1">
      <c r="A993" s="229" t="s">
        <v>1906</v>
      </c>
      <c r="B993" s="230" t="s">
        <v>26</v>
      </c>
      <c r="C993" s="333"/>
    </row>
    <row r="994" spans="1:3">
      <c r="A994" s="231" t="s">
        <v>1431</v>
      </c>
      <c r="B994" s="232" t="s">
        <v>2589</v>
      </c>
      <c r="C994" s="233" t="s">
        <v>1902</v>
      </c>
    </row>
    <row r="995" spans="1:3">
      <c r="A995" s="234" t="s">
        <v>1433</v>
      </c>
      <c r="B995" s="227" t="s">
        <v>2590</v>
      </c>
      <c r="C995" s="339" t="s">
        <v>2591</v>
      </c>
    </row>
    <row r="996" spans="1:3">
      <c r="A996" s="234" t="s">
        <v>1904</v>
      </c>
      <c r="B996" s="227" t="s">
        <v>1934</v>
      </c>
      <c r="C996" s="339"/>
    </row>
    <row r="997" spans="1:3" ht="15" thickBot="1">
      <c r="A997" s="235" t="s">
        <v>1906</v>
      </c>
      <c r="B997" s="236" t="s">
        <v>5</v>
      </c>
      <c r="C997" s="340"/>
    </row>
    <row r="998" spans="1:3">
      <c r="A998" s="223" t="s">
        <v>1431</v>
      </c>
      <c r="B998" s="224" t="s">
        <v>2592</v>
      </c>
      <c r="C998" s="225" t="s">
        <v>1902</v>
      </c>
    </row>
    <row r="999" spans="1:3">
      <c r="A999" s="226" t="s">
        <v>1433</v>
      </c>
      <c r="B999" s="228" t="s">
        <v>2593</v>
      </c>
      <c r="C999" s="332" t="s">
        <v>2594</v>
      </c>
    </row>
    <row r="1000" spans="1:3">
      <c r="A1000" s="226" t="s">
        <v>1904</v>
      </c>
      <c r="B1000" s="228" t="s">
        <v>2052</v>
      </c>
      <c r="C1000" s="332"/>
    </row>
    <row r="1001" spans="1:3" ht="15" thickBot="1">
      <c r="A1001" s="229" t="s">
        <v>1906</v>
      </c>
      <c r="B1001" s="230" t="s">
        <v>24</v>
      </c>
      <c r="C1001" s="333"/>
    </row>
    <row r="1002" spans="1:3">
      <c r="A1002" s="223" t="s">
        <v>1431</v>
      </c>
      <c r="B1002" s="224" t="s">
        <v>2595</v>
      </c>
      <c r="C1002" s="225" t="s">
        <v>1902</v>
      </c>
    </row>
    <row r="1003" spans="1:3">
      <c r="A1003" s="226" t="s">
        <v>1433</v>
      </c>
      <c r="B1003" s="228" t="s">
        <v>2596</v>
      </c>
      <c r="C1003" s="332" t="s">
        <v>2597</v>
      </c>
    </row>
    <row r="1004" spans="1:3">
      <c r="A1004" s="226" t="s">
        <v>1904</v>
      </c>
      <c r="B1004" s="228" t="s">
        <v>2370</v>
      </c>
      <c r="C1004" s="332"/>
    </row>
    <row r="1005" spans="1:3" ht="15" thickBot="1">
      <c r="A1005" s="229" t="s">
        <v>1906</v>
      </c>
      <c r="B1005" s="230" t="s">
        <v>24</v>
      </c>
      <c r="C1005" s="333"/>
    </row>
    <row r="1006" spans="1:3">
      <c r="A1006" s="231" t="s">
        <v>1431</v>
      </c>
      <c r="B1006" s="232" t="s">
        <v>2598</v>
      </c>
      <c r="C1006" s="233" t="s">
        <v>1902</v>
      </c>
    </row>
    <row r="1007" spans="1:3" ht="22.5">
      <c r="A1007" s="234" t="s">
        <v>1433</v>
      </c>
      <c r="B1007" s="227" t="s">
        <v>2599</v>
      </c>
      <c r="C1007" s="339"/>
    </row>
    <row r="1008" spans="1:3">
      <c r="A1008" s="234" t="s">
        <v>1904</v>
      </c>
      <c r="B1008" s="227" t="s">
        <v>1942</v>
      </c>
      <c r="C1008" s="339"/>
    </row>
    <row r="1009" spans="1:3" ht="15" thickBot="1">
      <c r="A1009" s="235" t="s">
        <v>1906</v>
      </c>
      <c r="B1009" s="236" t="s">
        <v>24</v>
      </c>
      <c r="C1009" s="340"/>
    </row>
    <row r="1010" spans="1:3">
      <c r="A1010" s="231" t="s">
        <v>1431</v>
      </c>
      <c r="B1010" s="232" t="s">
        <v>2600</v>
      </c>
      <c r="C1010" s="233" t="s">
        <v>1902</v>
      </c>
    </row>
    <row r="1011" spans="1:3" ht="22.5">
      <c r="A1011" s="234" t="s">
        <v>1433</v>
      </c>
      <c r="B1011" s="227" t="s">
        <v>2601</v>
      </c>
      <c r="C1011" s="339"/>
    </row>
    <row r="1012" spans="1:3">
      <c r="A1012" s="234" t="s">
        <v>1904</v>
      </c>
      <c r="B1012" s="227" t="s">
        <v>1942</v>
      </c>
      <c r="C1012" s="339"/>
    </row>
    <row r="1013" spans="1:3" ht="15" thickBot="1">
      <c r="A1013" s="235" t="s">
        <v>1906</v>
      </c>
      <c r="B1013" s="236" t="s">
        <v>24</v>
      </c>
      <c r="C1013" s="340"/>
    </row>
    <row r="1014" spans="1:3">
      <c r="A1014" s="231" t="s">
        <v>1431</v>
      </c>
      <c r="B1014" s="232" t="s">
        <v>2602</v>
      </c>
      <c r="C1014" s="233" t="s">
        <v>1902</v>
      </c>
    </row>
    <row r="1015" spans="1:3" ht="22.5">
      <c r="A1015" s="234" t="s">
        <v>1433</v>
      </c>
      <c r="B1015" s="227" t="s">
        <v>2603</v>
      </c>
      <c r="C1015" s="339"/>
    </row>
    <row r="1016" spans="1:3">
      <c r="A1016" s="234" t="s">
        <v>1904</v>
      </c>
      <c r="B1016" s="227" t="s">
        <v>1942</v>
      </c>
      <c r="C1016" s="339"/>
    </row>
    <row r="1017" spans="1:3" ht="15" thickBot="1">
      <c r="A1017" s="235" t="s">
        <v>1906</v>
      </c>
      <c r="B1017" s="236" t="s">
        <v>24</v>
      </c>
      <c r="C1017" s="340"/>
    </row>
    <row r="1018" spans="1:3">
      <c r="A1018" s="231" t="s">
        <v>1431</v>
      </c>
      <c r="B1018" s="232" t="s">
        <v>2604</v>
      </c>
      <c r="C1018" s="233" t="s">
        <v>1902</v>
      </c>
    </row>
    <row r="1019" spans="1:3" ht="22.5">
      <c r="A1019" s="234" t="s">
        <v>1433</v>
      </c>
      <c r="B1019" s="227" t="s">
        <v>2605</v>
      </c>
      <c r="C1019" s="339"/>
    </row>
    <row r="1020" spans="1:3">
      <c r="A1020" s="234" t="s">
        <v>1904</v>
      </c>
      <c r="B1020" s="227" t="s">
        <v>1942</v>
      </c>
      <c r="C1020" s="339"/>
    </row>
    <row r="1021" spans="1:3" ht="15" thickBot="1">
      <c r="A1021" s="235" t="s">
        <v>1906</v>
      </c>
      <c r="B1021" s="236" t="s">
        <v>24</v>
      </c>
      <c r="C1021" s="340"/>
    </row>
    <row r="1022" spans="1:3">
      <c r="A1022" s="231" t="s">
        <v>1431</v>
      </c>
      <c r="B1022" s="232" t="s">
        <v>2606</v>
      </c>
      <c r="C1022" s="233" t="s">
        <v>1902</v>
      </c>
    </row>
    <row r="1023" spans="1:3">
      <c r="A1023" s="234" t="s">
        <v>1433</v>
      </c>
      <c r="B1023" s="227" t="s">
        <v>2607</v>
      </c>
      <c r="C1023" s="339"/>
    </row>
    <row r="1024" spans="1:3">
      <c r="A1024" s="234" t="s">
        <v>1904</v>
      </c>
      <c r="B1024" s="227" t="s">
        <v>1942</v>
      </c>
      <c r="C1024" s="339"/>
    </row>
    <row r="1025" spans="1:3" ht="15" thickBot="1">
      <c r="A1025" s="235" t="s">
        <v>1906</v>
      </c>
      <c r="B1025" s="236" t="s">
        <v>24</v>
      </c>
      <c r="C1025" s="340"/>
    </row>
    <row r="1026" spans="1:3">
      <c r="A1026" s="231" t="s">
        <v>1431</v>
      </c>
      <c r="B1026" s="232" t="s">
        <v>2608</v>
      </c>
      <c r="C1026" s="233" t="s">
        <v>1902</v>
      </c>
    </row>
    <row r="1027" spans="1:3" ht="22.5">
      <c r="A1027" s="234" t="s">
        <v>1433</v>
      </c>
      <c r="B1027" s="227" t="s">
        <v>2609</v>
      </c>
      <c r="C1027" s="339"/>
    </row>
    <row r="1028" spans="1:3">
      <c r="A1028" s="234" t="s">
        <v>1904</v>
      </c>
      <c r="B1028" s="227" t="s">
        <v>1942</v>
      </c>
      <c r="C1028" s="339"/>
    </row>
    <row r="1029" spans="1:3" ht="15" thickBot="1">
      <c r="A1029" s="235" t="s">
        <v>1906</v>
      </c>
      <c r="B1029" s="236" t="s">
        <v>24</v>
      </c>
      <c r="C1029" s="340"/>
    </row>
    <row r="1030" spans="1:3">
      <c r="A1030" s="223" t="s">
        <v>1431</v>
      </c>
      <c r="B1030" s="224" t="s">
        <v>2610</v>
      </c>
      <c r="C1030" s="225" t="s">
        <v>1902</v>
      </c>
    </row>
    <row r="1031" spans="1:3">
      <c r="A1031" s="226" t="s">
        <v>1433</v>
      </c>
      <c r="B1031" s="228" t="s">
        <v>2611</v>
      </c>
      <c r="C1031" s="332" t="s">
        <v>2612</v>
      </c>
    </row>
    <row r="1032" spans="1:3">
      <c r="A1032" s="226" t="s">
        <v>1904</v>
      </c>
      <c r="B1032" s="228" t="s">
        <v>1934</v>
      </c>
      <c r="C1032" s="332"/>
    </row>
    <row r="1033" spans="1:3" ht="15" thickBot="1">
      <c r="A1033" s="229" t="s">
        <v>1906</v>
      </c>
      <c r="B1033" s="230" t="s">
        <v>24</v>
      </c>
      <c r="C1033" s="333"/>
    </row>
    <row r="1034" spans="1:3">
      <c r="A1034" s="223" t="s">
        <v>1431</v>
      </c>
      <c r="B1034" s="224" t="s">
        <v>2613</v>
      </c>
      <c r="C1034" s="225" t="s">
        <v>1902</v>
      </c>
    </row>
    <row r="1035" spans="1:3" ht="22.5">
      <c r="A1035" s="226" t="s">
        <v>1433</v>
      </c>
      <c r="B1035" s="228" t="s">
        <v>1426</v>
      </c>
      <c r="C1035" s="332" t="s">
        <v>2614</v>
      </c>
    </row>
    <row r="1036" spans="1:3">
      <c r="A1036" s="226" t="s">
        <v>1904</v>
      </c>
      <c r="B1036" s="228" t="s">
        <v>1934</v>
      </c>
      <c r="C1036" s="332"/>
    </row>
    <row r="1037" spans="1:3" ht="15" thickBot="1">
      <c r="A1037" s="229" t="s">
        <v>1906</v>
      </c>
      <c r="B1037" s="230" t="s">
        <v>24</v>
      </c>
      <c r="C1037" s="333"/>
    </row>
    <row r="1038" spans="1:3">
      <c r="A1038" s="223" t="s">
        <v>1431</v>
      </c>
      <c r="B1038" s="224" t="s">
        <v>2615</v>
      </c>
      <c r="C1038" s="225" t="s">
        <v>1902</v>
      </c>
    </row>
    <row r="1039" spans="1:3">
      <c r="A1039" s="226" t="s">
        <v>1433</v>
      </c>
      <c r="B1039" s="228" t="s">
        <v>2616</v>
      </c>
      <c r="C1039" s="332" t="s">
        <v>2617</v>
      </c>
    </row>
    <row r="1040" spans="1:3">
      <c r="A1040" s="226" t="s">
        <v>1904</v>
      </c>
      <c r="B1040" s="228" t="s">
        <v>1977</v>
      </c>
      <c r="C1040" s="332"/>
    </row>
    <row r="1041" spans="1:3" ht="15" thickBot="1">
      <c r="A1041" s="229" t="s">
        <v>1906</v>
      </c>
      <c r="B1041" s="230" t="s">
        <v>24</v>
      </c>
      <c r="C1041" s="333"/>
    </row>
    <row r="1042" spans="1:3">
      <c r="A1042" s="223" t="s">
        <v>1431</v>
      </c>
      <c r="B1042" s="224" t="s">
        <v>2618</v>
      </c>
      <c r="C1042" s="225" t="s">
        <v>1902</v>
      </c>
    </row>
    <row r="1043" spans="1:3">
      <c r="A1043" s="226" t="s">
        <v>1433</v>
      </c>
      <c r="B1043" s="228" t="s">
        <v>2619</v>
      </c>
      <c r="C1043" s="332" t="s">
        <v>2620</v>
      </c>
    </row>
    <row r="1044" spans="1:3">
      <c r="A1044" s="226" t="s">
        <v>1904</v>
      </c>
      <c r="B1044" s="228" t="s">
        <v>2490</v>
      </c>
      <c r="C1044" s="332"/>
    </row>
    <row r="1045" spans="1:3" ht="15" thickBot="1">
      <c r="A1045" s="229" t="s">
        <v>1906</v>
      </c>
      <c r="B1045" s="230" t="s">
        <v>24</v>
      </c>
      <c r="C1045" s="333"/>
    </row>
    <row r="1046" spans="1:3">
      <c r="A1046" s="223" t="s">
        <v>1431</v>
      </c>
      <c r="B1046" s="224" t="s">
        <v>2621</v>
      </c>
      <c r="C1046" s="225" t="s">
        <v>1902</v>
      </c>
    </row>
    <row r="1047" spans="1:3">
      <c r="A1047" s="226" t="s">
        <v>1433</v>
      </c>
      <c r="B1047" s="228" t="s">
        <v>1366</v>
      </c>
      <c r="C1047" s="332" t="s">
        <v>2622</v>
      </c>
    </row>
    <row r="1048" spans="1:3">
      <c r="A1048" s="226" t="s">
        <v>1904</v>
      </c>
      <c r="B1048" s="228" t="s">
        <v>2490</v>
      </c>
      <c r="C1048" s="332"/>
    </row>
    <row r="1049" spans="1:3" ht="15" thickBot="1">
      <c r="A1049" s="229" t="s">
        <v>1906</v>
      </c>
      <c r="B1049" s="230" t="s">
        <v>24</v>
      </c>
      <c r="C1049" s="333"/>
    </row>
    <row r="1050" spans="1:3">
      <c r="A1050" s="223" t="s">
        <v>1431</v>
      </c>
      <c r="B1050" s="224" t="s">
        <v>2623</v>
      </c>
      <c r="C1050" s="225" t="s">
        <v>1902</v>
      </c>
    </row>
    <row r="1051" spans="1:3">
      <c r="A1051" s="226" t="s">
        <v>1433</v>
      </c>
      <c r="B1051" s="228" t="s">
        <v>2624</v>
      </c>
      <c r="C1051" s="332" t="s">
        <v>2625</v>
      </c>
    </row>
    <row r="1052" spans="1:3">
      <c r="A1052" s="226" t="s">
        <v>1904</v>
      </c>
      <c r="B1052" s="228" t="s">
        <v>2490</v>
      </c>
      <c r="C1052" s="332"/>
    </row>
    <row r="1053" spans="1:3" ht="15" thickBot="1">
      <c r="A1053" s="229" t="s">
        <v>1906</v>
      </c>
      <c r="B1053" s="230" t="s">
        <v>24</v>
      </c>
      <c r="C1053" s="333"/>
    </row>
    <row r="1054" spans="1:3">
      <c r="A1054" s="223" t="s">
        <v>1431</v>
      </c>
      <c r="B1054" s="224" t="s">
        <v>2626</v>
      </c>
      <c r="C1054" s="225" t="s">
        <v>1902</v>
      </c>
    </row>
    <row r="1055" spans="1:3">
      <c r="A1055" s="226" t="s">
        <v>1433</v>
      </c>
      <c r="B1055" s="228" t="s">
        <v>2627</v>
      </c>
      <c r="C1055" s="332" t="s">
        <v>2628</v>
      </c>
    </row>
    <row r="1056" spans="1:3">
      <c r="A1056" s="226" t="s">
        <v>1904</v>
      </c>
      <c r="B1056" s="228" t="s">
        <v>2490</v>
      </c>
      <c r="C1056" s="332"/>
    </row>
    <row r="1057" spans="1:3" ht="15" thickBot="1">
      <c r="A1057" s="229" t="s">
        <v>1906</v>
      </c>
      <c r="B1057" s="230" t="s">
        <v>24</v>
      </c>
      <c r="C1057" s="333"/>
    </row>
    <row r="1058" spans="1:3">
      <c r="A1058" s="223" t="s">
        <v>1431</v>
      </c>
      <c r="B1058" s="224" t="s">
        <v>2629</v>
      </c>
      <c r="C1058" s="225"/>
    </row>
    <row r="1059" spans="1:3" ht="22.5">
      <c r="A1059" s="226" t="s">
        <v>1433</v>
      </c>
      <c r="B1059" s="228" t="s">
        <v>2630</v>
      </c>
      <c r="C1059" s="332" t="s">
        <v>2631</v>
      </c>
    </row>
    <row r="1060" spans="1:3">
      <c r="A1060" s="226" t="s">
        <v>1904</v>
      </c>
      <c r="B1060" s="228" t="s">
        <v>2146</v>
      </c>
      <c r="C1060" s="332"/>
    </row>
    <row r="1061" spans="1:3" ht="15" thickBot="1">
      <c r="A1061" s="229" t="s">
        <v>1906</v>
      </c>
      <c r="B1061" s="230" t="s">
        <v>24</v>
      </c>
      <c r="C1061" s="333"/>
    </row>
    <row r="1062" spans="1:3">
      <c r="A1062" s="223" t="s">
        <v>1431</v>
      </c>
      <c r="B1062" s="224" t="s">
        <v>2632</v>
      </c>
      <c r="C1062" s="225" t="s">
        <v>1902</v>
      </c>
    </row>
    <row r="1063" spans="1:3" ht="45">
      <c r="A1063" s="226" t="s">
        <v>1433</v>
      </c>
      <c r="B1063" s="228" t="s">
        <v>2633</v>
      </c>
      <c r="C1063" s="332" t="s">
        <v>2634</v>
      </c>
    </row>
    <row r="1064" spans="1:3">
      <c r="A1064" s="226" t="s">
        <v>1904</v>
      </c>
      <c r="B1064" s="228" t="s">
        <v>2490</v>
      </c>
      <c r="C1064" s="332"/>
    </row>
    <row r="1065" spans="1:3" ht="15" thickBot="1">
      <c r="A1065" s="229" t="s">
        <v>1906</v>
      </c>
      <c r="B1065" s="230" t="s">
        <v>24</v>
      </c>
      <c r="C1065" s="333"/>
    </row>
    <row r="1066" spans="1:3">
      <c r="A1066" s="223" t="s">
        <v>1431</v>
      </c>
      <c r="B1066" s="224" t="s">
        <v>2635</v>
      </c>
      <c r="C1066" s="225" t="s">
        <v>1902</v>
      </c>
    </row>
    <row r="1067" spans="1:3" ht="22.5">
      <c r="A1067" s="226" t="s">
        <v>1433</v>
      </c>
      <c r="B1067" s="227" t="s">
        <v>2636</v>
      </c>
      <c r="C1067" s="332" t="s">
        <v>2637</v>
      </c>
    </row>
    <row r="1068" spans="1:3">
      <c r="A1068" s="226" t="s">
        <v>1904</v>
      </c>
      <c r="B1068" s="228" t="s">
        <v>2370</v>
      </c>
      <c r="C1068" s="332"/>
    </row>
    <row r="1069" spans="1:3" ht="15" thickBot="1">
      <c r="A1069" s="229" t="s">
        <v>1906</v>
      </c>
      <c r="B1069" s="230" t="s">
        <v>26</v>
      </c>
      <c r="C1069" s="333"/>
    </row>
    <row r="1070" spans="1:3">
      <c r="A1070" s="223" t="s">
        <v>1431</v>
      </c>
      <c r="B1070" s="224" t="s">
        <v>2638</v>
      </c>
      <c r="C1070" s="225" t="s">
        <v>1902</v>
      </c>
    </row>
    <row r="1071" spans="1:3">
      <c r="A1071" s="226" t="s">
        <v>1433</v>
      </c>
      <c r="B1071" s="227" t="s">
        <v>2639</v>
      </c>
      <c r="C1071" s="332" t="s">
        <v>2640</v>
      </c>
    </row>
    <row r="1072" spans="1:3">
      <c r="A1072" s="226" t="s">
        <v>1904</v>
      </c>
      <c r="B1072" s="228" t="s">
        <v>1934</v>
      </c>
      <c r="C1072" s="332"/>
    </row>
    <row r="1073" spans="1:3" ht="15" thickBot="1">
      <c r="A1073" s="229" t="s">
        <v>1906</v>
      </c>
      <c r="B1073" s="230" t="s">
        <v>24</v>
      </c>
      <c r="C1073" s="333"/>
    </row>
    <row r="1074" spans="1:3">
      <c r="A1074" s="223" t="s">
        <v>1431</v>
      </c>
      <c r="B1074" s="224" t="s">
        <v>2641</v>
      </c>
      <c r="C1074" s="225" t="s">
        <v>1902</v>
      </c>
    </row>
    <row r="1075" spans="1:3">
      <c r="A1075" s="226" t="s">
        <v>1433</v>
      </c>
      <c r="B1075" s="227" t="s">
        <v>2642</v>
      </c>
      <c r="C1075" s="332" t="s">
        <v>2640</v>
      </c>
    </row>
    <row r="1076" spans="1:3">
      <c r="A1076" s="226" t="s">
        <v>1904</v>
      </c>
      <c r="B1076" s="228" t="s">
        <v>1934</v>
      </c>
      <c r="C1076" s="332"/>
    </row>
    <row r="1077" spans="1:3" ht="15" thickBot="1">
      <c r="A1077" s="229" t="s">
        <v>1906</v>
      </c>
      <c r="B1077" s="230" t="s">
        <v>24</v>
      </c>
      <c r="C1077" s="333"/>
    </row>
    <row r="1078" spans="1:3">
      <c r="A1078" s="223" t="s">
        <v>1431</v>
      </c>
      <c r="B1078" s="224" t="s">
        <v>2643</v>
      </c>
      <c r="C1078" s="225" t="s">
        <v>1902</v>
      </c>
    </row>
    <row r="1079" spans="1:3" ht="22.5">
      <c r="A1079" s="226" t="s">
        <v>1433</v>
      </c>
      <c r="B1079" s="227" t="s">
        <v>2644</v>
      </c>
      <c r="C1079" s="332" t="s">
        <v>2640</v>
      </c>
    </row>
    <row r="1080" spans="1:3">
      <c r="A1080" s="226" t="s">
        <v>1904</v>
      </c>
      <c r="B1080" s="228" t="s">
        <v>1934</v>
      </c>
      <c r="C1080" s="332"/>
    </row>
    <row r="1081" spans="1:3" ht="15" thickBot="1">
      <c r="A1081" s="229" t="s">
        <v>1906</v>
      </c>
      <c r="B1081" s="230" t="s">
        <v>24</v>
      </c>
      <c r="C1081" s="333"/>
    </row>
    <row r="1082" spans="1:3">
      <c r="A1082" s="223" t="s">
        <v>1431</v>
      </c>
      <c r="B1082" s="224" t="s">
        <v>2645</v>
      </c>
      <c r="C1082" s="225" t="s">
        <v>1902</v>
      </c>
    </row>
    <row r="1083" spans="1:3">
      <c r="A1083" s="226" t="s">
        <v>1433</v>
      </c>
      <c r="B1083" s="227" t="s">
        <v>2646</v>
      </c>
      <c r="C1083" s="336" t="s">
        <v>2647</v>
      </c>
    </row>
    <row r="1084" spans="1:3">
      <c r="A1084" s="226" t="s">
        <v>1904</v>
      </c>
      <c r="B1084" s="228" t="s">
        <v>2490</v>
      </c>
      <c r="C1084" s="337"/>
    </row>
    <row r="1085" spans="1:3" ht="15" thickBot="1">
      <c r="A1085" s="229" t="s">
        <v>1906</v>
      </c>
      <c r="B1085" s="230" t="s">
        <v>24</v>
      </c>
      <c r="C1085" s="338"/>
    </row>
    <row r="1086" spans="1:3">
      <c r="A1086" s="223" t="s">
        <v>1431</v>
      </c>
      <c r="B1086" s="224" t="s">
        <v>2648</v>
      </c>
      <c r="C1086" s="225" t="s">
        <v>1902</v>
      </c>
    </row>
    <row r="1087" spans="1:3">
      <c r="A1087" s="226" t="s">
        <v>1433</v>
      </c>
      <c r="B1087" s="227" t="s">
        <v>2649</v>
      </c>
      <c r="C1087" s="341" t="s">
        <v>2650</v>
      </c>
    </row>
    <row r="1088" spans="1:3">
      <c r="A1088" s="226" t="s">
        <v>1904</v>
      </c>
      <c r="B1088" s="228" t="s">
        <v>2370</v>
      </c>
      <c r="C1088" s="341"/>
    </row>
    <row r="1089" spans="1:3" ht="15" thickBot="1">
      <c r="A1089" s="229" t="s">
        <v>1906</v>
      </c>
      <c r="B1089" s="230" t="s">
        <v>26</v>
      </c>
      <c r="C1089" s="342"/>
    </row>
    <row r="1090" spans="1:3">
      <c r="A1090" s="223" t="s">
        <v>1431</v>
      </c>
      <c r="B1090" s="224" t="s">
        <v>2651</v>
      </c>
      <c r="C1090" s="225" t="s">
        <v>1902</v>
      </c>
    </row>
    <row r="1091" spans="1:3">
      <c r="A1091" s="226" t="s">
        <v>1433</v>
      </c>
      <c r="B1091" s="228" t="s">
        <v>2652</v>
      </c>
      <c r="C1091" s="332" t="s">
        <v>2640</v>
      </c>
    </row>
    <row r="1092" spans="1:3">
      <c r="A1092" s="226" t="s">
        <v>1904</v>
      </c>
      <c r="B1092" s="228" t="s">
        <v>1934</v>
      </c>
      <c r="C1092" s="332"/>
    </row>
    <row r="1093" spans="1:3" ht="15" thickBot="1">
      <c r="A1093" s="229" t="s">
        <v>1906</v>
      </c>
      <c r="B1093" s="230" t="s">
        <v>24</v>
      </c>
      <c r="C1093" s="333"/>
    </row>
    <row r="1094" spans="1:3">
      <c r="A1094" s="223" t="s">
        <v>1431</v>
      </c>
      <c r="B1094" s="224" t="s">
        <v>2653</v>
      </c>
      <c r="C1094" s="225" t="s">
        <v>1902</v>
      </c>
    </row>
    <row r="1095" spans="1:3">
      <c r="A1095" s="226" t="s">
        <v>1433</v>
      </c>
      <c r="B1095" s="228" t="s">
        <v>2654</v>
      </c>
      <c r="C1095" s="332" t="s">
        <v>2655</v>
      </c>
    </row>
    <row r="1096" spans="1:3">
      <c r="A1096" s="226" t="s">
        <v>1904</v>
      </c>
      <c r="B1096" s="228" t="s">
        <v>2370</v>
      </c>
      <c r="C1096" s="332"/>
    </row>
    <row r="1097" spans="1:3" ht="15" thickBot="1">
      <c r="A1097" s="229" t="s">
        <v>1906</v>
      </c>
      <c r="B1097" s="230" t="s">
        <v>24</v>
      </c>
      <c r="C1097" s="333"/>
    </row>
    <row r="1098" spans="1:3">
      <c r="A1098" s="223" t="s">
        <v>1431</v>
      </c>
      <c r="B1098" s="224" t="s">
        <v>2656</v>
      </c>
      <c r="C1098" s="225" t="s">
        <v>1902</v>
      </c>
    </row>
    <row r="1099" spans="1:3" ht="22.5">
      <c r="A1099" s="226" t="s">
        <v>1433</v>
      </c>
      <c r="B1099" s="228" t="s">
        <v>2657</v>
      </c>
      <c r="C1099" s="332" t="s">
        <v>2631</v>
      </c>
    </row>
    <row r="1100" spans="1:3">
      <c r="A1100" s="226" t="s">
        <v>1904</v>
      </c>
      <c r="B1100" s="228" t="s">
        <v>1977</v>
      </c>
      <c r="C1100" s="332"/>
    </row>
    <row r="1101" spans="1:3" ht="15" thickBot="1">
      <c r="A1101" s="229" t="s">
        <v>1906</v>
      </c>
      <c r="B1101" s="230" t="s">
        <v>24</v>
      </c>
      <c r="C1101" s="333"/>
    </row>
    <row r="1102" spans="1:3">
      <c r="A1102" s="223" t="s">
        <v>1431</v>
      </c>
      <c r="B1102" s="224" t="s">
        <v>2658</v>
      </c>
      <c r="C1102" s="225" t="s">
        <v>1902</v>
      </c>
    </row>
    <row r="1103" spans="1:3" ht="22.5">
      <c r="A1103" s="226" t="s">
        <v>1433</v>
      </c>
      <c r="B1103" s="228" t="s">
        <v>2659</v>
      </c>
      <c r="C1103" s="332" t="s">
        <v>2631</v>
      </c>
    </row>
    <row r="1104" spans="1:3">
      <c r="A1104" s="226" t="s">
        <v>1904</v>
      </c>
      <c r="B1104" s="228" t="s">
        <v>1977</v>
      </c>
      <c r="C1104" s="332"/>
    </row>
    <row r="1105" spans="1:3" ht="15" thickBot="1">
      <c r="A1105" s="229" t="s">
        <v>1906</v>
      </c>
      <c r="B1105" s="230" t="s">
        <v>24</v>
      </c>
      <c r="C1105" s="333"/>
    </row>
    <row r="1106" spans="1:3">
      <c r="A1106" s="223" t="s">
        <v>1431</v>
      </c>
      <c r="B1106" s="224" t="s">
        <v>2660</v>
      </c>
      <c r="C1106" s="225" t="s">
        <v>1902</v>
      </c>
    </row>
    <row r="1107" spans="1:3" ht="22.5">
      <c r="A1107" s="226" t="s">
        <v>1433</v>
      </c>
      <c r="B1107" s="228" t="s">
        <v>2661</v>
      </c>
      <c r="C1107" s="332" t="s">
        <v>2662</v>
      </c>
    </row>
    <row r="1108" spans="1:3">
      <c r="A1108" s="226" t="s">
        <v>1904</v>
      </c>
      <c r="B1108" s="228" t="s">
        <v>1977</v>
      </c>
      <c r="C1108" s="332"/>
    </row>
    <row r="1109" spans="1:3" ht="15" thickBot="1">
      <c r="A1109" s="229" t="s">
        <v>1906</v>
      </c>
      <c r="B1109" s="230" t="s">
        <v>24</v>
      </c>
      <c r="C1109" s="333"/>
    </row>
    <row r="1110" spans="1:3">
      <c r="A1110" s="223" t="s">
        <v>1431</v>
      </c>
      <c r="B1110" s="224" t="s">
        <v>2663</v>
      </c>
      <c r="C1110" s="225" t="s">
        <v>1902</v>
      </c>
    </row>
    <row r="1111" spans="1:3" ht="22.5">
      <c r="A1111" s="226" t="s">
        <v>1433</v>
      </c>
      <c r="B1111" s="228" t="s">
        <v>2664</v>
      </c>
      <c r="C1111" s="332" t="s">
        <v>2665</v>
      </c>
    </row>
    <row r="1112" spans="1:3">
      <c r="A1112" s="226" t="s">
        <v>1904</v>
      </c>
      <c r="B1112" s="228" t="s">
        <v>1977</v>
      </c>
      <c r="C1112" s="332"/>
    </row>
    <row r="1113" spans="1:3" ht="15" thickBot="1">
      <c r="A1113" s="229" t="s">
        <v>1906</v>
      </c>
      <c r="B1113" s="230" t="s">
        <v>24</v>
      </c>
      <c r="C1113" s="333"/>
    </row>
    <row r="1114" spans="1:3">
      <c r="A1114" s="223" t="s">
        <v>1431</v>
      </c>
      <c r="B1114" s="224" t="s">
        <v>2666</v>
      </c>
      <c r="C1114" s="225" t="s">
        <v>1902</v>
      </c>
    </row>
    <row r="1115" spans="1:3" ht="22.5">
      <c r="A1115" s="226" t="s">
        <v>1433</v>
      </c>
      <c r="B1115" s="228" t="s">
        <v>2667</v>
      </c>
      <c r="C1115" s="332" t="s">
        <v>2668</v>
      </c>
    </row>
    <row r="1116" spans="1:3">
      <c r="A1116" s="226" t="s">
        <v>1904</v>
      </c>
      <c r="B1116" s="228" t="s">
        <v>1977</v>
      </c>
      <c r="C1116" s="332"/>
    </row>
    <row r="1117" spans="1:3" ht="15" thickBot="1">
      <c r="A1117" s="229" t="s">
        <v>1906</v>
      </c>
      <c r="B1117" s="230" t="s">
        <v>24</v>
      </c>
      <c r="C1117" s="333"/>
    </row>
    <row r="1118" spans="1:3">
      <c r="A1118" s="223" t="s">
        <v>1431</v>
      </c>
      <c r="B1118" s="224" t="s">
        <v>2669</v>
      </c>
      <c r="C1118" s="225" t="s">
        <v>1902</v>
      </c>
    </row>
    <row r="1119" spans="1:3" ht="22.5">
      <c r="A1119" s="226" t="s">
        <v>1433</v>
      </c>
      <c r="B1119" s="228" t="s">
        <v>2670</v>
      </c>
      <c r="C1119" s="332" t="s">
        <v>2671</v>
      </c>
    </row>
    <row r="1120" spans="1:3">
      <c r="A1120" s="226" t="s">
        <v>1904</v>
      </c>
      <c r="B1120" s="228" t="s">
        <v>1977</v>
      </c>
      <c r="C1120" s="332"/>
    </row>
    <row r="1121" spans="1:3" ht="15" thickBot="1">
      <c r="A1121" s="229" t="s">
        <v>1906</v>
      </c>
      <c r="B1121" s="230" t="s">
        <v>24</v>
      </c>
      <c r="C1121" s="333"/>
    </row>
    <row r="1122" spans="1:3">
      <c r="A1122" s="223" t="s">
        <v>1431</v>
      </c>
      <c r="B1122" s="224" t="s">
        <v>2672</v>
      </c>
      <c r="C1122" s="225" t="s">
        <v>1902</v>
      </c>
    </row>
    <row r="1123" spans="1:3" ht="22.5">
      <c r="A1123" s="226" t="s">
        <v>1433</v>
      </c>
      <c r="B1123" s="228" t="s">
        <v>2673</v>
      </c>
      <c r="C1123" s="332" t="s">
        <v>2674</v>
      </c>
    </row>
    <row r="1124" spans="1:3">
      <c r="A1124" s="226" t="s">
        <v>1904</v>
      </c>
      <c r="B1124" s="228" t="s">
        <v>1977</v>
      </c>
      <c r="C1124" s="332"/>
    </row>
    <row r="1125" spans="1:3" ht="15" thickBot="1">
      <c r="A1125" s="229" t="s">
        <v>1906</v>
      </c>
      <c r="B1125" s="230" t="s">
        <v>24</v>
      </c>
      <c r="C1125" s="333"/>
    </row>
    <row r="1126" spans="1:3">
      <c r="A1126" s="223" t="s">
        <v>1431</v>
      </c>
      <c r="B1126" s="224" t="s">
        <v>2675</v>
      </c>
      <c r="C1126" s="225" t="s">
        <v>1902</v>
      </c>
    </row>
    <row r="1127" spans="1:3" ht="22.5">
      <c r="A1127" s="226" t="s">
        <v>1433</v>
      </c>
      <c r="B1127" s="228" t="s">
        <v>2676</v>
      </c>
      <c r="C1127" s="332" t="s">
        <v>2677</v>
      </c>
    </row>
    <row r="1128" spans="1:3">
      <c r="A1128" s="226" t="s">
        <v>1904</v>
      </c>
      <c r="B1128" s="228" t="s">
        <v>1977</v>
      </c>
      <c r="C1128" s="332"/>
    </row>
    <row r="1129" spans="1:3" ht="15" thickBot="1">
      <c r="A1129" s="229" t="s">
        <v>1906</v>
      </c>
      <c r="B1129" s="230" t="s">
        <v>24</v>
      </c>
      <c r="C1129" s="333"/>
    </row>
    <row r="1130" spans="1:3">
      <c r="A1130" s="223" t="s">
        <v>1431</v>
      </c>
      <c r="B1130" s="224" t="s">
        <v>2678</v>
      </c>
      <c r="C1130" s="225" t="s">
        <v>1902</v>
      </c>
    </row>
    <row r="1131" spans="1:3" ht="22.5">
      <c r="A1131" s="226" t="s">
        <v>1433</v>
      </c>
      <c r="B1131" s="228" t="s">
        <v>2679</v>
      </c>
      <c r="C1131" s="332" t="s">
        <v>2677</v>
      </c>
    </row>
    <row r="1132" spans="1:3">
      <c r="A1132" s="226" t="s">
        <v>1904</v>
      </c>
      <c r="B1132" s="228" t="s">
        <v>1977</v>
      </c>
      <c r="C1132" s="332"/>
    </row>
    <row r="1133" spans="1:3" ht="15" thickBot="1">
      <c r="A1133" s="229" t="s">
        <v>1906</v>
      </c>
      <c r="B1133" s="230" t="s">
        <v>24</v>
      </c>
      <c r="C1133" s="333"/>
    </row>
    <row r="1134" spans="1:3">
      <c r="A1134" s="223" t="s">
        <v>1431</v>
      </c>
      <c r="B1134" s="224" t="s">
        <v>2680</v>
      </c>
      <c r="C1134" s="225" t="s">
        <v>1902</v>
      </c>
    </row>
    <row r="1135" spans="1:3" ht="22.5">
      <c r="A1135" s="226" t="s">
        <v>1433</v>
      </c>
      <c r="B1135" s="228" t="s">
        <v>2681</v>
      </c>
      <c r="C1135" s="332" t="s">
        <v>2677</v>
      </c>
    </row>
    <row r="1136" spans="1:3">
      <c r="A1136" s="226" t="s">
        <v>1904</v>
      </c>
      <c r="B1136" s="228" t="s">
        <v>1977</v>
      </c>
      <c r="C1136" s="332"/>
    </row>
    <row r="1137" spans="1:3" ht="15" thickBot="1">
      <c r="A1137" s="229" t="s">
        <v>1906</v>
      </c>
      <c r="B1137" s="230" t="s">
        <v>24</v>
      </c>
      <c r="C1137" s="333"/>
    </row>
    <row r="1138" spans="1:3">
      <c r="A1138" s="223" t="s">
        <v>1431</v>
      </c>
      <c r="B1138" s="224" t="s">
        <v>2682</v>
      </c>
      <c r="C1138" s="225" t="s">
        <v>1902</v>
      </c>
    </row>
    <row r="1139" spans="1:3" ht="22.5">
      <c r="A1139" s="226" t="s">
        <v>1433</v>
      </c>
      <c r="B1139" s="228" t="s">
        <v>2683</v>
      </c>
      <c r="C1139" s="332" t="s">
        <v>2594</v>
      </c>
    </row>
    <row r="1140" spans="1:3">
      <c r="A1140" s="226" t="s">
        <v>1904</v>
      </c>
      <c r="B1140" s="228" t="s">
        <v>1977</v>
      </c>
      <c r="C1140" s="332"/>
    </row>
    <row r="1141" spans="1:3" ht="15" thickBot="1">
      <c r="A1141" s="229" t="s">
        <v>1906</v>
      </c>
      <c r="B1141" s="230" t="s">
        <v>24</v>
      </c>
      <c r="C1141" s="333"/>
    </row>
    <row r="1142" spans="1:3">
      <c r="A1142" s="223" t="s">
        <v>1431</v>
      </c>
      <c r="B1142" s="224" t="s">
        <v>2684</v>
      </c>
      <c r="C1142" s="225" t="s">
        <v>1902</v>
      </c>
    </row>
    <row r="1143" spans="1:3" ht="22.5">
      <c r="A1143" s="226" t="s">
        <v>1433</v>
      </c>
      <c r="B1143" s="228" t="s">
        <v>2683</v>
      </c>
      <c r="C1143" s="332" t="s">
        <v>2594</v>
      </c>
    </row>
    <row r="1144" spans="1:3">
      <c r="A1144" s="226" t="s">
        <v>1904</v>
      </c>
      <c r="B1144" s="228" t="s">
        <v>1977</v>
      </c>
      <c r="C1144" s="332"/>
    </row>
    <row r="1145" spans="1:3" ht="15" thickBot="1">
      <c r="A1145" s="229" t="s">
        <v>1906</v>
      </c>
      <c r="B1145" s="230" t="s">
        <v>24</v>
      </c>
      <c r="C1145" s="333"/>
    </row>
    <row r="1146" spans="1:3">
      <c r="A1146" s="223" t="s">
        <v>1431</v>
      </c>
      <c r="B1146" s="224" t="s">
        <v>2685</v>
      </c>
      <c r="C1146" s="225" t="s">
        <v>1902</v>
      </c>
    </row>
    <row r="1147" spans="1:3" ht="33.75">
      <c r="A1147" s="226" t="s">
        <v>1433</v>
      </c>
      <c r="B1147" s="228" t="s">
        <v>2686</v>
      </c>
      <c r="C1147" s="332" t="s">
        <v>2594</v>
      </c>
    </row>
    <row r="1148" spans="1:3">
      <c r="A1148" s="226" t="s">
        <v>1904</v>
      </c>
      <c r="B1148" s="228" t="s">
        <v>2490</v>
      </c>
      <c r="C1148" s="332"/>
    </row>
    <row r="1149" spans="1:3" ht="15" thickBot="1">
      <c r="A1149" s="229" t="s">
        <v>1906</v>
      </c>
      <c r="B1149" s="230" t="s">
        <v>24</v>
      </c>
      <c r="C1149" s="333"/>
    </row>
    <row r="1150" spans="1:3">
      <c r="A1150" s="223" t="s">
        <v>1431</v>
      </c>
      <c r="B1150" s="224" t="s">
        <v>2687</v>
      </c>
      <c r="C1150" s="225" t="s">
        <v>1902</v>
      </c>
    </row>
    <row r="1151" spans="1:3" ht="22.5">
      <c r="A1151" s="226" t="s">
        <v>1433</v>
      </c>
      <c r="B1151" s="228" t="s">
        <v>1420</v>
      </c>
      <c r="C1151" s="336" t="s">
        <v>2688</v>
      </c>
    </row>
    <row r="1152" spans="1:3">
      <c r="A1152" s="226" t="s">
        <v>1904</v>
      </c>
      <c r="B1152" s="228" t="s">
        <v>1934</v>
      </c>
      <c r="C1152" s="337"/>
    </row>
    <row r="1153" spans="1:3" ht="15" thickBot="1">
      <c r="A1153" s="229" t="s">
        <v>1906</v>
      </c>
      <c r="B1153" s="230" t="s">
        <v>24</v>
      </c>
      <c r="C1153" s="338"/>
    </row>
    <row r="1154" spans="1:3">
      <c r="A1154" s="223" t="s">
        <v>1431</v>
      </c>
      <c r="B1154" s="224" t="s">
        <v>2689</v>
      </c>
      <c r="C1154" s="225" t="s">
        <v>1902</v>
      </c>
    </row>
    <row r="1155" spans="1:3" ht="22.5">
      <c r="A1155" s="226" t="s">
        <v>1433</v>
      </c>
      <c r="B1155" s="228" t="s">
        <v>2690</v>
      </c>
      <c r="C1155" s="332" t="s">
        <v>2691</v>
      </c>
    </row>
    <row r="1156" spans="1:3">
      <c r="A1156" s="226" t="s">
        <v>1904</v>
      </c>
      <c r="B1156" s="228" t="s">
        <v>2146</v>
      </c>
      <c r="C1156" s="332"/>
    </row>
    <row r="1157" spans="1:3" ht="15" thickBot="1">
      <c r="A1157" s="229" t="s">
        <v>1906</v>
      </c>
      <c r="B1157" s="230" t="s">
        <v>24</v>
      </c>
      <c r="C1157" s="333"/>
    </row>
    <row r="1158" spans="1:3">
      <c r="A1158" s="223" t="s">
        <v>1431</v>
      </c>
      <c r="B1158" s="224" t="s">
        <v>2692</v>
      </c>
      <c r="C1158" s="225" t="s">
        <v>1902</v>
      </c>
    </row>
    <row r="1159" spans="1:3" ht="22.5">
      <c r="A1159" s="226" t="s">
        <v>1433</v>
      </c>
      <c r="B1159" s="228" t="s">
        <v>1164</v>
      </c>
      <c r="C1159" s="332" t="s">
        <v>2693</v>
      </c>
    </row>
    <row r="1160" spans="1:3">
      <c r="A1160" s="226" t="s">
        <v>1904</v>
      </c>
      <c r="B1160" s="228" t="s">
        <v>2146</v>
      </c>
      <c r="C1160" s="332"/>
    </row>
    <row r="1161" spans="1:3" ht="15" thickBot="1">
      <c r="A1161" s="229" t="s">
        <v>1906</v>
      </c>
      <c r="B1161" s="230" t="s">
        <v>24</v>
      </c>
      <c r="C1161" s="333"/>
    </row>
    <row r="1162" spans="1:3">
      <c r="A1162" s="223" t="s">
        <v>1431</v>
      </c>
      <c r="B1162" s="224" t="s">
        <v>2694</v>
      </c>
      <c r="C1162" s="225" t="s">
        <v>1902</v>
      </c>
    </row>
    <row r="1163" spans="1:3" ht="22.5">
      <c r="A1163" s="226" t="s">
        <v>1433</v>
      </c>
      <c r="B1163" s="228" t="s">
        <v>2695</v>
      </c>
      <c r="C1163" s="332" t="s">
        <v>2693</v>
      </c>
    </row>
    <row r="1164" spans="1:3">
      <c r="A1164" s="226" t="s">
        <v>1904</v>
      </c>
      <c r="B1164" s="228" t="s">
        <v>2146</v>
      </c>
      <c r="C1164" s="332"/>
    </row>
    <row r="1165" spans="1:3" ht="15" thickBot="1">
      <c r="A1165" s="229" t="s">
        <v>1906</v>
      </c>
      <c r="B1165" s="230" t="s">
        <v>24</v>
      </c>
      <c r="C1165" s="333"/>
    </row>
    <row r="1166" spans="1:3">
      <c r="A1166" s="223" t="s">
        <v>1431</v>
      </c>
      <c r="B1166" s="224" t="s">
        <v>2696</v>
      </c>
      <c r="C1166" s="225" t="s">
        <v>1902</v>
      </c>
    </row>
    <row r="1167" spans="1:3" ht="22.5">
      <c r="A1167" s="226" t="s">
        <v>1433</v>
      </c>
      <c r="B1167" s="228" t="s">
        <v>2697</v>
      </c>
      <c r="C1167" s="332" t="s">
        <v>2693</v>
      </c>
    </row>
    <row r="1168" spans="1:3">
      <c r="A1168" s="226" t="s">
        <v>1904</v>
      </c>
      <c r="B1168" s="228" t="s">
        <v>2146</v>
      </c>
      <c r="C1168" s="332"/>
    </row>
    <row r="1169" spans="1:3" ht="15" thickBot="1">
      <c r="A1169" s="229" t="s">
        <v>1906</v>
      </c>
      <c r="B1169" s="230" t="s">
        <v>24</v>
      </c>
      <c r="C1169" s="333"/>
    </row>
    <row r="1170" spans="1:3">
      <c r="A1170" s="223" t="s">
        <v>1431</v>
      </c>
      <c r="B1170" s="224" t="s">
        <v>2698</v>
      </c>
      <c r="C1170" s="225" t="s">
        <v>1902</v>
      </c>
    </row>
    <row r="1171" spans="1:3">
      <c r="A1171" s="226" t="s">
        <v>1433</v>
      </c>
      <c r="B1171" s="228" t="s">
        <v>2699</v>
      </c>
      <c r="C1171" s="332" t="s">
        <v>2700</v>
      </c>
    </row>
    <row r="1172" spans="1:3">
      <c r="A1172" s="226" t="s">
        <v>1904</v>
      </c>
      <c r="B1172" s="228" t="s">
        <v>2146</v>
      </c>
      <c r="C1172" s="332"/>
    </row>
    <row r="1173" spans="1:3" ht="15" thickBot="1">
      <c r="A1173" s="229" t="s">
        <v>1906</v>
      </c>
      <c r="B1173" s="230" t="s">
        <v>24</v>
      </c>
      <c r="C1173" s="333"/>
    </row>
    <row r="1174" spans="1:3">
      <c r="A1174" s="223" t="s">
        <v>1431</v>
      </c>
      <c r="B1174" s="224" t="s">
        <v>2701</v>
      </c>
      <c r="C1174" s="225" t="s">
        <v>1902</v>
      </c>
    </row>
    <row r="1175" spans="1:3" ht="22.5">
      <c r="A1175" s="226" t="s">
        <v>1433</v>
      </c>
      <c r="B1175" s="228" t="s">
        <v>2702</v>
      </c>
      <c r="C1175" s="332" t="s">
        <v>2703</v>
      </c>
    </row>
    <row r="1176" spans="1:3">
      <c r="A1176" s="226" t="s">
        <v>1904</v>
      </c>
      <c r="B1176" s="228" t="s">
        <v>2146</v>
      </c>
      <c r="C1176" s="332"/>
    </row>
    <row r="1177" spans="1:3" ht="15" thickBot="1">
      <c r="A1177" s="229" t="s">
        <v>1906</v>
      </c>
      <c r="B1177" s="230" t="s">
        <v>24</v>
      </c>
      <c r="C1177" s="333"/>
    </row>
    <row r="1178" spans="1:3">
      <c r="A1178" s="223" t="s">
        <v>1431</v>
      </c>
      <c r="B1178" s="224" t="s">
        <v>2704</v>
      </c>
      <c r="C1178" s="225" t="s">
        <v>1902</v>
      </c>
    </row>
    <row r="1179" spans="1:3" ht="22.5">
      <c r="A1179" s="226" t="s">
        <v>1433</v>
      </c>
      <c r="B1179" s="228" t="s">
        <v>2705</v>
      </c>
      <c r="C1179" s="332" t="s">
        <v>2703</v>
      </c>
    </row>
    <row r="1180" spans="1:3">
      <c r="A1180" s="226" t="s">
        <v>1904</v>
      </c>
      <c r="B1180" s="228" t="s">
        <v>2146</v>
      </c>
      <c r="C1180" s="332"/>
    </row>
    <row r="1181" spans="1:3" ht="15" thickBot="1">
      <c r="A1181" s="229" t="s">
        <v>1906</v>
      </c>
      <c r="B1181" s="230" t="s">
        <v>24</v>
      </c>
      <c r="C1181" s="333"/>
    </row>
    <row r="1182" spans="1:3">
      <c r="A1182" s="223" t="s">
        <v>1431</v>
      </c>
      <c r="B1182" s="224" t="s">
        <v>2706</v>
      </c>
      <c r="C1182" s="225" t="s">
        <v>1902</v>
      </c>
    </row>
    <row r="1183" spans="1:3" ht="22.5">
      <c r="A1183" s="226" t="s">
        <v>1433</v>
      </c>
      <c r="B1183" s="228" t="s">
        <v>2707</v>
      </c>
      <c r="C1183" s="332" t="s">
        <v>2708</v>
      </c>
    </row>
    <row r="1184" spans="1:3">
      <c r="A1184" s="226" t="s">
        <v>1904</v>
      </c>
      <c r="B1184" s="228" t="s">
        <v>2146</v>
      </c>
      <c r="C1184" s="332"/>
    </row>
    <row r="1185" spans="1:3" ht="15" thickBot="1">
      <c r="A1185" s="229" t="s">
        <v>1906</v>
      </c>
      <c r="B1185" s="230" t="s">
        <v>24</v>
      </c>
      <c r="C1185" s="333"/>
    </row>
    <row r="1186" spans="1:3">
      <c r="A1186" s="223" t="s">
        <v>1431</v>
      </c>
      <c r="B1186" s="224" t="s">
        <v>2709</v>
      </c>
      <c r="C1186" s="225" t="s">
        <v>1902</v>
      </c>
    </row>
    <row r="1187" spans="1:3" ht="22.5">
      <c r="A1187" s="226" t="s">
        <v>1433</v>
      </c>
      <c r="B1187" s="228" t="s">
        <v>2710</v>
      </c>
      <c r="C1187" s="332" t="s">
        <v>2711</v>
      </c>
    </row>
    <row r="1188" spans="1:3">
      <c r="A1188" s="226" t="s">
        <v>1904</v>
      </c>
      <c r="B1188" s="228" t="s">
        <v>2146</v>
      </c>
      <c r="C1188" s="332"/>
    </row>
    <row r="1189" spans="1:3" ht="15" thickBot="1">
      <c r="A1189" s="229" t="s">
        <v>1906</v>
      </c>
      <c r="B1189" s="230" t="s">
        <v>24</v>
      </c>
      <c r="C1189" s="333"/>
    </row>
    <row r="1190" spans="1:3">
      <c r="A1190" s="223" t="s">
        <v>1431</v>
      </c>
      <c r="B1190" s="224" t="s">
        <v>2712</v>
      </c>
      <c r="C1190" s="225" t="s">
        <v>1902</v>
      </c>
    </row>
    <row r="1191" spans="1:3">
      <c r="A1191" s="226" t="s">
        <v>1433</v>
      </c>
      <c r="B1191" s="228" t="s">
        <v>2713</v>
      </c>
      <c r="C1191" s="332" t="s">
        <v>2714</v>
      </c>
    </row>
    <row r="1192" spans="1:3">
      <c r="A1192" s="226" t="s">
        <v>1904</v>
      </c>
      <c r="B1192" s="228" t="s">
        <v>2146</v>
      </c>
      <c r="C1192" s="332"/>
    </row>
    <row r="1193" spans="1:3" ht="15" thickBot="1">
      <c r="A1193" s="229" t="s">
        <v>1906</v>
      </c>
      <c r="B1193" s="230" t="s">
        <v>24</v>
      </c>
      <c r="C1193" s="333"/>
    </row>
    <row r="1194" spans="1:3">
      <c r="A1194" s="223" t="s">
        <v>1431</v>
      </c>
      <c r="B1194" s="224" t="s">
        <v>2715</v>
      </c>
      <c r="C1194" s="225" t="s">
        <v>1902</v>
      </c>
    </row>
    <row r="1195" spans="1:3">
      <c r="A1195" s="226" t="s">
        <v>1433</v>
      </c>
      <c r="B1195" s="228" t="s">
        <v>2716</v>
      </c>
      <c r="C1195" s="332" t="s">
        <v>2711</v>
      </c>
    </row>
    <row r="1196" spans="1:3">
      <c r="A1196" s="226" t="s">
        <v>1904</v>
      </c>
      <c r="B1196" s="228" t="s">
        <v>2146</v>
      </c>
      <c r="C1196" s="332"/>
    </row>
    <row r="1197" spans="1:3" ht="15" thickBot="1">
      <c r="A1197" s="229" t="s">
        <v>1906</v>
      </c>
      <c r="B1197" s="230" t="s">
        <v>24</v>
      </c>
      <c r="C1197" s="333"/>
    </row>
    <row r="1198" spans="1:3">
      <c r="A1198" s="223" t="s">
        <v>1431</v>
      </c>
      <c r="B1198" s="224" t="s">
        <v>2717</v>
      </c>
      <c r="C1198" s="225" t="s">
        <v>1902</v>
      </c>
    </row>
    <row r="1199" spans="1:3" ht="22.5">
      <c r="A1199" s="226" t="s">
        <v>1433</v>
      </c>
      <c r="B1199" s="228" t="s">
        <v>2718</v>
      </c>
      <c r="C1199" s="336" t="s">
        <v>2719</v>
      </c>
    </row>
    <row r="1200" spans="1:3">
      <c r="A1200" s="226" t="s">
        <v>1904</v>
      </c>
      <c r="B1200" s="228" t="s">
        <v>2490</v>
      </c>
      <c r="C1200" s="337"/>
    </row>
    <row r="1201" spans="1:3" ht="15" thickBot="1">
      <c r="A1201" s="229" t="s">
        <v>1906</v>
      </c>
      <c r="B1201" s="230" t="s">
        <v>24</v>
      </c>
      <c r="C1201" s="338"/>
    </row>
    <row r="1202" spans="1:3">
      <c r="A1202" s="223" t="s">
        <v>1431</v>
      </c>
      <c r="B1202" s="224" t="s">
        <v>2720</v>
      </c>
      <c r="C1202" s="225" t="s">
        <v>1902</v>
      </c>
    </row>
    <row r="1203" spans="1:3" ht="22.5">
      <c r="A1203" s="226" t="s">
        <v>1433</v>
      </c>
      <c r="B1203" s="228" t="s">
        <v>2721</v>
      </c>
      <c r="C1203" s="336" t="s">
        <v>2722</v>
      </c>
    </row>
    <row r="1204" spans="1:3">
      <c r="A1204" s="226" t="s">
        <v>1904</v>
      </c>
      <c r="B1204" s="228" t="s">
        <v>2490</v>
      </c>
      <c r="C1204" s="337"/>
    </row>
    <row r="1205" spans="1:3" ht="15" thickBot="1">
      <c r="A1205" s="229" t="s">
        <v>1906</v>
      </c>
      <c r="B1205" s="230" t="s">
        <v>24</v>
      </c>
      <c r="C1205" s="338"/>
    </row>
    <row r="1206" spans="1:3">
      <c r="A1206" s="223" t="s">
        <v>1431</v>
      </c>
      <c r="B1206" s="224" t="s">
        <v>2723</v>
      </c>
      <c r="C1206" s="225" t="s">
        <v>1902</v>
      </c>
    </row>
    <row r="1207" spans="1:3">
      <c r="A1207" s="226" t="s">
        <v>1433</v>
      </c>
      <c r="B1207" s="228" t="s">
        <v>2724</v>
      </c>
      <c r="C1207" s="336" t="s">
        <v>2725</v>
      </c>
    </row>
    <row r="1208" spans="1:3">
      <c r="A1208" s="226" t="s">
        <v>1904</v>
      </c>
      <c r="B1208" s="228" t="s">
        <v>1977</v>
      </c>
      <c r="C1208" s="337"/>
    </row>
    <row r="1209" spans="1:3" ht="15" thickBot="1">
      <c r="A1209" s="229" t="s">
        <v>1906</v>
      </c>
      <c r="B1209" s="230" t="s">
        <v>24</v>
      </c>
      <c r="C1209" s="338"/>
    </row>
    <row r="1210" spans="1:3">
      <c r="A1210" s="223" t="s">
        <v>1431</v>
      </c>
      <c r="B1210" s="224" t="s">
        <v>2726</v>
      </c>
      <c r="C1210" s="225" t="s">
        <v>1902</v>
      </c>
    </row>
    <row r="1211" spans="1:3">
      <c r="A1211" s="226" t="s">
        <v>1433</v>
      </c>
      <c r="B1211" s="228" t="s">
        <v>2727</v>
      </c>
      <c r="C1211" s="336" t="s">
        <v>2728</v>
      </c>
    </row>
    <row r="1212" spans="1:3">
      <c r="A1212" s="226" t="s">
        <v>1904</v>
      </c>
      <c r="B1212" s="228" t="s">
        <v>1977</v>
      </c>
      <c r="C1212" s="337"/>
    </row>
    <row r="1213" spans="1:3" ht="15" thickBot="1">
      <c r="A1213" s="229" t="s">
        <v>1906</v>
      </c>
      <c r="B1213" s="230" t="s">
        <v>24</v>
      </c>
      <c r="C1213" s="338"/>
    </row>
    <row r="1214" spans="1:3">
      <c r="A1214" s="223" t="s">
        <v>1431</v>
      </c>
      <c r="B1214" s="224" t="s">
        <v>2729</v>
      </c>
      <c r="C1214" s="225" t="s">
        <v>1902</v>
      </c>
    </row>
    <row r="1215" spans="1:3" ht="22.5">
      <c r="A1215" s="226" t="s">
        <v>1433</v>
      </c>
      <c r="B1215" s="228" t="s">
        <v>2730</v>
      </c>
      <c r="C1215" s="336" t="s">
        <v>2731</v>
      </c>
    </row>
    <row r="1216" spans="1:3">
      <c r="A1216" s="226" t="s">
        <v>1904</v>
      </c>
      <c r="B1216" s="228" t="s">
        <v>1977</v>
      </c>
      <c r="C1216" s="337"/>
    </row>
    <row r="1217" spans="1:3" ht="15" thickBot="1">
      <c r="A1217" s="229" t="s">
        <v>1906</v>
      </c>
      <c r="B1217" s="230" t="s">
        <v>24</v>
      </c>
      <c r="C1217" s="338"/>
    </row>
    <row r="1218" spans="1:3">
      <c r="A1218" s="223" t="s">
        <v>1431</v>
      </c>
      <c r="B1218" s="224" t="s">
        <v>2732</v>
      </c>
      <c r="C1218" s="225" t="s">
        <v>1902</v>
      </c>
    </row>
    <row r="1219" spans="1:3">
      <c r="A1219" s="226" t="s">
        <v>1433</v>
      </c>
      <c r="B1219" s="228" t="s">
        <v>2733</v>
      </c>
      <c r="C1219" s="336" t="s">
        <v>2734</v>
      </c>
    </row>
    <row r="1220" spans="1:3">
      <c r="A1220" s="226" t="s">
        <v>1904</v>
      </c>
      <c r="B1220" s="228" t="s">
        <v>2146</v>
      </c>
      <c r="C1220" s="337"/>
    </row>
    <row r="1221" spans="1:3" ht="15" thickBot="1">
      <c r="A1221" s="229" t="s">
        <v>1906</v>
      </c>
      <c r="B1221" s="230" t="s">
        <v>24</v>
      </c>
      <c r="C1221" s="338"/>
    </row>
    <row r="1222" spans="1:3">
      <c r="A1222" s="223" t="s">
        <v>1431</v>
      </c>
      <c r="B1222" s="224" t="s">
        <v>2735</v>
      </c>
      <c r="C1222" s="225" t="s">
        <v>1902</v>
      </c>
    </row>
    <row r="1223" spans="1:3" ht="22.5">
      <c r="A1223" s="226" t="s">
        <v>1433</v>
      </c>
      <c r="B1223" s="228" t="s">
        <v>2736</v>
      </c>
      <c r="C1223" s="336" t="s">
        <v>2737</v>
      </c>
    </row>
    <row r="1224" spans="1:3">
      <c r="A1224" s="226" t="s">
        <v>1904</v>
      </c>
      <c r="B1224" s="228" t="s">
        <v>2146</v>
      </c>
      <c r="C1224" s="337"/>
    </row>
    <row r="1225" spans="1:3" ht="15" thickBot="1">
      <c r="A1225" s="229" t="s">
        <v>1906</v>
      </c>
      <c r="B1225" s="230" t="s">
        <v>24</v>
      </c>
      <c r="C1225" s="338"/>
    </row>
    <row r="1226" spans="1:3">
      <c r="A1226" s="223" t="s">
        <v>1431</v>
      </c>
      <c r="B1226" s="224" t="s">
        <v>2738</v>
      </c>
      <c r="C1226" s="225" t="s">
        <v>1902</v>
      </c>
    </row>
    <row r="1227" spans="1:3" ht="22.5">
      <c r="A1227" s="226" t="s">
        <v>1433</v>
      </c>
      <c r="B1227" s="228" t="s">
        <v>2739</v>
      </c>
      <c r="C1227" s="336" t="s">
        <v>2737</v>
      </c>
    </row>
    <row r="1228" spans="1:3">
      <c r="A1228" s="226" t="s">
        <v>1904</v>
      </c>
      <c r="B1228" s="228" t="s">
        <v>2146</v>
      </c>
      <c r="C1228" s="337"/>
    </row>
    <row r="1229" spans="1:3" ht="15" thickBot="1">
      <c r="A1229" s="229" t="s">
        <v>1906</v>
      </c>
      <c r="B1229" s="230" t="s">
        <v>24</v>
      </c>
      <c r="C1229" s="338"/>
    </row>
    <row r="1230" spans="1:3">
      <c r="A1230" s="223" t="s">
        <v>1431</v>
      </c>
      <c r="B1230" s="224" t="s">
        <v>2740</v>
      </c>
      <c r="C1230" s="225" t="s">
        <v>1902</v>
      </c>
    </row>
    <row r="1231" spans="1:3">
      <c r="A1231" s="226" t="s">
        <v>1433</v>
      </c>
      <c r="B1231" s="228" t="s">
        <v>2741</v>
      </c>
      <c r="C1231" s="336" t="s">
        <v>2742</v>
      </c>
    </row>
    <row r="1232" spans="1:3">
      <c r="A1232" s="226" t="s">
        <v>1904</v>
      </c>
      <c r="B1232" s="228" t="s">
        <v>2146</v>
      </c>
      <c r="C1232" s="337"/>
    </row>
    <row r="1233" spans="1:3" ht="15" thickBot="1">
      <c r="A1233" s="229" t="s">
        <v>1906</v>
      </c>
      <c r="B1233" s="230" t="s">
        <v>24</v>
      </c>
      <c r="C1233" s="338"/>
    </row>
    <row r="1234" spans="1:3">
      <c r="A1234" s="223" t="s">
        <v>1431</v>
      </c>
      <c r="B1234" s="224" t="s">
        <v>2743</v>
      </c>
      <c r="C1234" s="225" t="s">
        <v>1902</v>
      </c>
    </row>
    <row r="1235" spans="1:3">
      <c r="A1235" s="226" t="s">
        <v>1433</v>
      </c>
      <c r="B1235" s="228" t="s">
        <v>2744</v>
      </c>
      <c r="C1235" s="336" t="s">
        <v>2745</v>
      </c>
    </row>
    <row r="1236" spans="1:3">
      <c r="A1236" s="226" t="s">
        <v>1904</v>
      </c>
      <c r="B1236" s="228" t="s">
        <v>2146</v>
      </c>
      <c r="C1236" s="337"/>
    </row>
    <row r="1237" spans="1:3" ht="15" thickBot="1">
      <c r="A1237" s="229" t="s">
        <v>1906</v>
      </c>
      <c r="B1237" s="230" t="s">
        <v>24</v>
      </c>
      <c r="C1237" s="338"/>
    </row>
    <row r="1238" spans="1:3">
      <c r="A1238" s="223" t="s">
        <v>1431</v>
      </c>
      <c r="B1238" s="224" t="s">
        <v>2746</v>
      </c>
      <c r="C1238" s="225" t="s">
        <v>1902</v>
      </c>
    </row>
    <row r="1239" spans="1:3">
      <c r="A1239" s="226" t="s">
        <v>1433</v>
      </c>
      <c r="B1239" s="228" t="s">
        <v>2747</v>
      </c>
      <c r="C1239" s="336" t="s">
        <v>2748</v>
      </c>
    </row>
    <row r="1240" spans="1:3">
      <c r="A1240" s="226" t="s">
        <v>1904</v>
      </c>
      <c r="B1240" s="228" t="s">
        <v>2146</v>
      </c>
      <c r="C1240" s="337"/>
    </row>
    <row r="1241" spans="1:3" ht="15" thickBot="1">
      <c r="A1241" s="229" t="s">
        <v>1906</v>
      </c>
      <c r="B1241" s="230" t="s">
        <v>24</v>
      </c>
      <c r="C1241" s="338"/>
    </row>
    <row r="1242" spans="1:3">
      <c r="A1242" s="223" t="s">
        <v>1431</v>
      </c>
      <c r="B1242" s="224" t="s">
        <v>2749</v>
      </c>
      <c r="C1242" s="225" t="s">
        <v>1902</v>
      </c>
    </row>
    <row r="1243" spans="1:3">
      <c r="A1243" s="226" t="s">
        <v>1433</v>
      </c>
      <c r="B1243" s="228" t="s">
        <v>2750</v>
      </c>
      <c r="C1243" s="336" t="s">
        <v>2751</v>
      </c>
    </row>
    <row r="1244" spans="1:3">
      <c r="A1244" s="226" t="s">
        <v>1904</v>
      </c>
      <c r="B1244" s="228" t="s">
        <v>2146</v>
      </c>
      <c r="C1244" s="337"/>
    </row>
    <row r="1245" spans="1:3" ht="15" thickBot="1">
      <c r="A1245" s="229" t="s">
        <v>1906</v>
      </c>
      <c r="B1245" s="230" t="s">
        <v>24</v>
      </c>
      <c r="C1245" s="338"/>
    </row>
    <row r="1246" spans="1:3">
      <c r="A1246" s="223" t="s">
        <v>1431</v>
      </c>
      <c r="B1246" s="224" t="s">
        <v>2752</v>
      </c>
      <c r="C1246" s="225" t="s">
        <v>1902</v>
      </c>
    </row>
    <row r="1247" spans="1:3" ht="22.5">
      <c r="A1247" s="226" t="s">
        <v>1433</v>
      </c>
      <c r="B1247" s="228" t="s">
        <v>2753</v>
      </c>
      <c r="C1247" s="336" t="s">
        <v>2754</v>
      </c>
    </row>
    <row r="1248" spans="1:3">
      <c r="A1248" s="226" t="s">
        <v>1904</v>
      </c>
      <c r="B1248" s="228" t="s">
        <v>2146</v>
      </c>
      <c r="C1248" s="337"/>
    </row>
    <row r="1249" spans="1:3" ht="15" thickBot="1">
      <c r="A1249" s="229" t="s">
        <v>1906</v>
      </c>
      <c r="B1249" s="230" t="s">
        <v>24</v>
      </c>
      <c r="C1249" s="338"/>
    </row>
    <row r="1250" spans="1:3">
      <c r="A1250" s="223" t="s">
        <v>1431</v>
      </c>
      <c r="B1250" s="224" t="s">
        <v>2755</v>
      </c>
      <c r="C1250" s="225" t="s">
        <v>1902</v>
      </c>
    </row>
    <row r="1251" spans="1:3" ht="22.5">
      <c r="A1251" s="226" t="s">
        <v>1433</v>
      </c>
      <c r="B1251" s="228" t="s">
        <v>2756</v>
      </c>
      <c r="C1251" s="336" t="s">
        <v>2757</v>
      </c>
    </row>
    <row r="1252" spans="1:3">
      <c r="A1252" s="226" t="s">
        <v>1904</v>
      </c>
      <c r="B1252" s="228" t="s">
        <v>2146</v>
      </c>
      <c r="C1252" s="337"/>
    </row>
    <row r="1253" spans="1:3" ht="15" thickBot="1">
      <c r="A1253" s="229" t="s">
        <v>1906</v>
      </c>
      <c r="B1253" s="230" t="s">
        <v>24</v>
      </c>
      <c r="C1253" s="338"/>
    </row>
    <row r="1254" spans="1:3">
      <c r="A1254" s="223" t="s">
        <v>1431</v>
      </c>
      <c r="B1254" s="224" t="s">
        <v>2758</v>
      </c>
      <c r="C1254" s="225" t="s">
        <v>1902</v>
      </c>
    </row>
    <row r="1255" spans="1:3" ht="22.5">
      <c r="A1255" s="226" t="s">
        <v>1433</v>
      </c>
      <c r="B1255" s="228" t="s">
        <v>2759</v>
      </c>
      <c r="C1255" s="336" t="s">
        <v>2757</v>
      </c>
    </row>
    <row r="1256" spans="1:3">
      <c r="A1256" s="226" t="s">
        <v>1904</v>
      </c>
      <c r="B1256" s="228" t="s">
        <v>2146</v>
      </c>
      <c r="C1256" s="337"/>
    </row>
    <row r="1257" spans="1:3" ht="15" thickBot="1">
      <c r="A1257" s="229" t="s">
        <v>1906</v>
      </c>
      <c r="B1257" s="230" t="s">
        <v>24</v>
      </c>
      <c r="C1257" s="338"/>
    </row>
    <row r="1258" spans="1:3">
      <c r="A1258" s="223" t="s">
        <v>1431</v>
      </c>
      <c r="B1258" s="224" t="s">
        <v>2760</v>
      </c>
      <c r="C1258" s="225" t="s">
        <v>1902</v>
      </c>
    </row>
    <row r="1259" spans="1:3" ht="22.5">
      <c r="A1259" s="226" t="s">
        <v>1433</v>
      </c>
      <c r="B1259" s="228" t="s">
        <v>2761</v>
      </c>
      <c r="C1259" s="336" t="s">
        <v>2757</v>
      </c>
    </row>
    <row r="1260" spans="1:3">
      <c r="A1260" s="226" t="s">
        <v>1904</v>
      </c>
      <c r="B1260" s="228" t="s">
        <v>2146</v>
      </c>
      <c r="C1260" s="337"/>
    </row>
    <row r="1261" spans="1:3" ht="15" thickBot="1">
      <c r="A1261" s="229" t="s">
        <v>1906</v>
      </c>
      <c r="B1261" s="230" t="s">
        <v>24</v>
      </c>
      <c r="C1261" s="338"/>
    </row>
    <row r="1262" spans="1:3">
      <c r="A1262" s="223" t="s">
        <v>1431</v>
      </c>
      <c r="B1262" s="224" t="s">
        <v>2762</v>
      </c>
      <c r="C1262" s="225" t="s">
        <v>1902</v>
      </c>
    </row>
    <row r="1263" spans="1:3" ht="22.5">
      <c r="A1263" s="226" t="s">
        <v>1433</v>
      </c>
      <c r="B1263" s="228" t="s">
        <v>2763</v>
      </c>
      <c r="C1263" s="336" t="s">
        <v>2764</v>
      </c>
    </row>
    <row r="1264" spans="1:3">
      <c r="A1264" s="226" t="s">
        <v>1904</v>
      </c>
      <c r="B1264" s="228" t="s">
        <v>2146</v>
      </c>
      <c r="C1264" s="337"/>
    </row>
    <row r="1265" spans="1:3" ht="15" thickBot="1">
      <c r="A1265" s="229" t="s">
        <v>1906</v>
      </c>
      <c r="B1265" s="230" t="s">
        <v>24</v>
      </c>
      <c r="C1265" s="338"/>
    </row>
    <row r="1266" spans="1:3">
      <c r="A1266" s="223" t="s">
        <v>1431</v>
      </c>
      <c r="B1266" s="224" t="s">
        <v>2765</v>
      </c>
      <c r="C1266" s="225" t="s">
        <v>1902</v>
      </c>
    </row>
    <row r="1267" spans="1:3" ht="22.5">
      <c r="A1267" s="226" t="s">
        <v>1433</v>
      </c>
      <c r="B1267" s="228" t="s">
        <v>2766</v>
      </c>
      <c r="C1267" s="336" t="s">
        <v>2767</v>
      </c>
    </row>
    <row r="1268" spans="1:3">
      <c r="A1268" s="226" t="s">
        <v>1904</v>
      </c>
      <c r="B1268" s="228" t="s">
        <v>2146</v>
      </c>
      <c r="C1268" s="337"/>
    </row>
    <row r="1269" spans="1:3" ht="15" thickBot="1">
      <c r="A1269" s="229" t="s">
        <v>1906</v>
      </c>
      <c r="B1269" s="230" t="s">
        <v>24</v>
      </c>
      <c r="C1269" s="338"/>
    </row>
    <row r="1270" spans="1:3">
      <c r="A1270" s="223" t="s">
        <v>1431</v>
      </c>
      <c r="B1270" s="224" t="s">
        <v>2765</v>
      </c>
      <c r="C1270" s="225" t="s">
        <v>1902</v>
      </c>
    </row>
    <row r="1271" spans="1:3" ht="22.5">
      <c r="A1271" s="226" t="s">
        <v>1433</v>
      </c>
      <c r="B1271" s="228" t="s">
        <v>2766</v>
      </c>
      <c r="C1271" s="336" t="s">
        <v>2767</v>
      </c>
    </row>
    <row r="1272" spans="1:3">
      <c r="A1272" s="226" t="s">
        <v>1904</v>
      </c>
      <c r="B1272" s="228" t="s">
        <v>2146</v>
      </c>
      <c r="C1272" s="337"/>
    </row>
    <row r="1273" spans="1:3" ht="15" thickBot="1">
      <c r="A1273" s="229" t="s">
        <v>1906</v>
      </c>
      <c r="B1273" s="230" t="s">
        <v>24</v>
      </c>
      <c r="C1273" s="338"/>
    </row>
    <row r="1274" spans="1:3">
      <c r="A1274" s="223" t="s">
        <v>1431</v>
      </c>
      <c r="B1274" s="224" t="s">
        <v>2768</v>
      </c>
      <c r="C1274" s="225" t="s">
        <v>1902</v>
      </c>
    </row>
    <row r="1275" spans="1:3">
      <c r="A1275" s="226" t="s">
        <v>1433</v>
      </c>
      <c r="B1275" s="228" t="s">
        <v>2769</v>
      </c>
      <c r="C1275" s="336" t="s">
        <v>2770</v>
      </c>
    </row>
    <row r="1276" spans="1:3">
      <c r="A1276" s="226" t="s">
        <v>1904</v>
      </c>
      <c r="B1276" s="228" t="s">
        <v>1934</v>
      </c>
      <c r="C1276" s="337"/>
    </row>
    <row r="1277" spans="1:3" ht="15" thickBot="1">
      <c r="A1277" s="229" t="s">
        <v>1906</v>
      </c>
      <c r="B1277" s="230" t="s">
        <v>24</v>
      </c>
      <c r="C1277" s="338"/>
    </row>
    <row r="1278" spans="1:3">
      <c r="A1278" s="223" t="s">
        <v>1431</v>
      </c>
      <c r="B1278" s="224" t="s">
        <v>2771</v>
      </c>
      <c r="C1278" s="225" t="s">
        <v>1902</v>
      </c>
    </row>
    <row r="1279" spans="1:3">
      <c r="A1279" s="226" t="s">
        <v>1433</v>
      </c>
      <c r="B1279" s="228" t="s">
        <v>2772</v>
      </c>
      <c r="C1279" s="336" t="s">
        <v>2770</v>
      </c>
    </row>
    <row r="1280" spans="1:3">
      <c r="A1280" s="226" t="s">
        <v>1904</v>
      </c>
      <c r="B1280" s="228" t="s">
        <v>1934</v>
      </c>
      <c r="C1280" s="337"/>
    </row>
    <row r="1281" spans="1:3" ht="15" thickBot="1">
      <c r="A1281" s="229" t="s">
        <v>1906</v>
      </c>
      <c r="B1281" s="230" t="s">
        <v>24</v>
      </c>
      <c r="C1281" s="338"/>
    </row>
    <row r="1282" spans="1:3">
      <c r="A1282" s="231" t="s">
        <v>1431</v>
      </c>
      <c r="B1282" s="232" t="s">
        <v>2773</v>
      </c>
      <c r="C1282" s="233" t="s">
        <v>1902</v>
      </c>
    </row>
    <row r="1283" spans="1:3">
      <c r="A1283" s="234" t="s">
        <v>1433</v>
      </c>
      <c r="B1283" s="227" t="s">
        <v>2774</v>
      </c>
      <c r="C1283" s="339" t="s">
        <v>2775</v>
      </c>
    </row>
    <row r="1284" spans="1:3">
      <c r="A1284" s="234" t="s">
        <v>1904</v>
      </c>
      <c r="B1284" s="227" t="s">
        <v>1977</v>
      </c>
      <c r="C1284" s="339"/>
    </row>
    <row r="1285" spans="1:3" ht="15" thickBot="1">
      <c r="A1285" s="235" t="s">
        <v>1906</v>
      </c>
      <c r="B1285" s="236" t="s">
        <v>24</v>
      </c>
      <c r="C1285" s="340"/>
    </row>
    <row r="1286" spans="1:3">
      <c r="A1286" s="231" t="s">
        <v>1431</v>
      </c>
      <c r="B1286" s="232" t="s">
        <v>2776</v>
      </c>
      <c r="C1286" s="233" t="s">
        <v>1902</v>
      </c>
    </row>
    <row r="1287" spans="1:3">
      <c r="A1287" s="234" t="s">
        <v>1433</v>
      </c>
      <c r="B1287" s="227" t="s">
        <v>2777</v>
      </c>
      <c r="C1287" s="339"/>
    </row>
    <row r="1288" spans="1:3">
      <c r="A1288" s="234" t="s">
        <v>1904</v>
      </c>
      <c r="B1288" s="227" t="s">
        <v>1942</v>
      </c>
      <c r="C1288" s="339"/>
    </row>
    <row r="1289" spans="1:3" ht="15" thickBot="1">
      <c r="A1289" s="235" t="s">
        <v>1906</v>
      </c>
      <c r="B1289" s="236" t="s">
        <v>24</v>
      </c>
      <c r="C1289" s="340"/>
    </row>
    <row r="1290" spans="1:3">
      <c r="A1290" s="231" t="s">
        <v>1431</v>
      </c>
      <c r="B1290" s="232" t="s">
        <v>2778</v>
      </c>
      <c r="C1290" s="233" t="s">
        <v>1902</v>
      </c>
    </row>
    <row r="1291" spans="1:3">
      <c r="A1291" s="234" t="s">
        <v>1433</v>
      </c>
      <c r="B1291" s="227" t="s">
        <v>2779</v>
      </c>
      <c r="C1291" s="339"/>
    </row>
    <row r="1292" spans="1:3">
      <c r="A1292" s="234" t="s">
        <v>1904</v>
      </c>
      <c r="B1292" s="227" t="s">
        <v>1942</v>
      </c>
      <c r="C1292" s="339"/>
    </row>
    <row r="1293" spans="1:3" ht="15" thickBot="1">
      <c r="A1293" s="235" t="s">
        <v>1906</v>
      </c>
      <c r="B1293" s="236" t="s">
        <v>24</v>
      </c>
      <c r="C1293" s="340"/>
    </row>
    <row r="1294" spans="1:3">
      <c r="A1294" s="231" t="s">
        <v>1431</v>
      </c>
      <c r="B1294" s="232" t="s">
        <v>2780</v>
      </c>
      <c r="C1294" s="233" t="s">
        <v>1902</v>
      </c>
    </row>
    <row r="1295" spans="1:3">
      <c r="A1295" s="234" t="s">
        <v>1433</v>
      </c>
      <c r="B1295" s="227" t="s">
        <v>2781</v>
      </c>
      <c r="C1295" s="339"/>
    </row>
    <row r="1296" spans="1:3">
      <c r="A1296" s="234" t="s">
        <v>1904</v>
      </c>
      <c r="B1296" s="227" t="s">
        <v>1942</v>
      </c>
      <c r="C1296" s="339"/>
    </row>
    <row r="1297" spans="1:3" ht="15" thickBot="1">
      <c r="A1297" s="235" t="s">
        <v>1906</v>
      </c>
      <c r="B1297" s="236" t="s">
        <v>24</v>
      </c>
      <c r="C1297" s="340"/>
    </row>
    <row r="1298" spans="1:3">
      <c r="A1298" s="231" t="s">
        <v>1431</v>
      </c>
      <c r="B1298" s="232" t="s">
        <v>2782</v>
      </c>
      <c r="C1298" s="233" t="s">
        <v>1902</v>
      </c>
    </row>
    <row r="1299" spans="1:3" ht="22.5">
      <c r="A1299" s="234" t="s">
        <v>1433</v>
      </c>
      <c r="B1299" s="227" t="s">
        <v>2783</v>
      </c>
      <c r="C1299" s="339" t="s">
        <v>2784</v>
      </c>
    </row>
    <row r="1300" spans="1:3">
      <c r="A1300" s="234" t="s">
        <v>1904</v>
      </c>
      <c r="B1300" s="227" t="s">
        <v>1977</v>
      </c>
      <c r="C1300" s="339"/>
    </row>
    <row r="1301" spans="1:3" ht="15" thickBot="1">
      <c r="A1301" s="235" t="s">
        <v>1906</v>
      </c>
      <c r="B1301" s="236" t="s">
        <v>24</v>
      </c>
      <c r="C1301" s="340"/>
    </row>
    <row r="1302" spans="1:3">
      <c r="A1302" s="231" t="s">
        <v>1431</v>
      </c>
      <c r="B1302" s="232" t="s">
        <v>2785</v>
      </c>
      <c r="C1302" s="233" t="s">
        <v>1902</v>
      </c>
    </row>
    <row r="1303" spans="1:3" ht="22.5">
      <c r="A1303" s="234" t="s">
        <v>1433</v>
      </c>
      <c r="B1303" s="227" t="s">
        <v>2786</v>
      </c>
      <c r="C1303" s="339" t="s">
        <v>2784</v>
      </c>
    </row>
    <row r="1304" spans="1:3">
      <c r="A1304" s="234" t="s">
        <v>1904</v>
      </c>
      <c r="B1304" s="227" t="s">
        <v>1977</v>
      </c>
      <c r="C1304" s="339"/>
    </row>
    <row r="1305" spans="1:3" ht="15" thickBot="1">
      <c r="A1305" s="235" t="s">
        <v>1906</v>
      </c>
      <c r="B1305" s="236" t="s">
        <v>24</v>
      </c>
      <c r="C1305" s="340"/>
    </row>
    <row r="1306" spans="1:3">
      <c r="A1306" s="231" t="s">
        <v>1431</v>
      </c>
      <c r="B1306" s="232" t="s">
        <v>2787</v>
      </c>
      <c r="C1306" s="233" t="s">
        <v>1902</v>
      </c>
    </row>
    <row r="1307" spans="1:3" ht="22.5">
      <c r="A1307" s="234" t="s">
        <v>1433</v>
      </c>
      <c r="B1307" s="227" t="s">
        <v>2788</v>
      </c>
      <c r="C1307" s="339" t="s">
        <v>2784</v>
      </c>
    </row>
    <row r="1308" spans="1:3">
      <c r="A1308" s="234" t="s">
        <v>1904</v>
      </c>
      <c r="B1308" s="227" t="s">
        <v>1977</v>
      </c>
      <c r="C1308" s="339"/>
    </row>
    <row r="1309" spans="1:3" ht="15" thickBot="1">
      <c r="A1309" s="235" t="s">
        <v>1906</v>
      </c>
      <c r="B1309" s="236" t="s">
        <v>24</v>
      </c>
      <c r="C1309" s="340"/>
    </row>
    <row r="1310" spans="1:3">
      <c r="A1310" s="231" t="s">
        <v>1431</v>
      </c>
      <c r="B1310" s="232" t="s">
        <v>2789</v>
      </c>
      <c r="C1310" s="233" t="s">
        <v>1902</v>
      </c>
    </row>
    <row r="1311" spans="1:3" ht="22.5">
      <c r="A1311" s="234" t="s">
        <v>1433</v>
      </c>
      <c r="B1311" s="227" t="s">
        <v>2790</v>
      </c>
      <c r="C1311" s="339" t="s">
        <v>2784</v>
      </c>
    </row>
    <row r="1312" spans="1:3">
      <c r="A1312" s="234" t="s">
        <v>1904</v>
      </c>
      <c r="B1312" s="227" t="s">
        <v>1977</v>
      </c>
      <c r="C1312" s="339"/>
    </row>
    <row r="1313" spans="1:3" ht="15" thickBot="1">
      <c r="A1313" s="235" t="s">
        <v>1906</v>
      </c>
      <c r="B1313" s="236" t="s">
        <v>24</v>
      </c>
      <c r="C1313" s="340"/>
    </row>
    <row r="1314" spans="1:3">
      <c r="A1314" s="231" t="s">
        <v>1431</v>
      </c>
      <c r="B1314" s="232" t="s">
        <v>2791</v>
      </c>
      <c r="C1314" s="233" t="s">
        <v>1902</v>
      </c>
    </row>
    <row r="1315" spans="1:3" ht="22.5">
      <c r="A1315" s="234" t="s">
        <v>1433</v>
      </c>
      <c r="B1315" s="227" t="s">
        <v>2792</v>
      </c>
      <c r="C1315" s="339" t="s">
        <v>2784</v>
      </c>
    </row>
    <row r="1316" spans="1:3">
      <c r="A1316" s="234" t="s">
        <v>1904</v>
      </c>
      <c r="B1316" s="227" t="s">
        <v>1977</v>
      </c>
      <c r="C1316" s="339"/>
    </row>
    <row r="1317" spans="1:3" ht="15" thickBot="1">
      <c r="A1317" s="235" t="s">
        <v>1906</v>
      </c>
      <c r="B1317" s="236" t="s">
        <v>24</v>
      </c>
      <c r="C1317" s="340"/>
    </row>
    <row r="1318" spans="1:3">
      <c r="A1318" s="231" t="s">
        <v>1431</v>
      </c>
      <c r="B1318" s="232" t="s">
        <v>2793</v>
      </c>
      <c r="C1318" s="233" t="s">
        <v>1902</v>
      </c>
    </row>
    <row r="1319" spans="1:3" ht="22.5">
      <c r="A1319" s="234" t="s">
        <v>1433</v>
      </c>
      <c r="B1319" s="227" t="s">
        <v>2794</v>
      </c>
      <c r="C1319" s="339" t="s">
        <v>2784</v>
      </c>
    </row>
    <row r="1320" spans="1:3">
      <c r="A1320" s="234" t="s">
        <v>1904</v>
      </c>
      <c r="B1320" s="227" t="s">
        <v>1977</v>
      </c>
      <c r="C1320" s="339"/>
    </row>
    <row r="1321" spans="1:3" ht="15" thickBot="1">
      <c r="A1321" s="235" t="s">
        <v>1906</v>
      </c>
      <c r="B1321" s="236" t="s">
        <v>24</v>
      </c>
      <c r="C1321" s="340"/>
    </row>
    <row r="1322" spans="1:3">
      <c r="A1322" s="231" t="s">
        <v>1431</v>
      </c>
      <c r="B1322" s="232" t="s">
        <v>2795</v>
      </c>
      <c r="C1322" s="233" t="s">
        <v>1902</v>
      </c>
    </row>
    <row r="1323" spans="1:3" ht="22.5">
      <c r="A1323" s="234" t="s">
        <v>1433</v>
      </c>
      <c r="B1323" s="227" t="s">
        <v>2796</v>
      </c>
      <c r="C1323" s="339" t="s">
        <v>2784</v>
      </c>
    </row>
    <row r="1324" spans="1:3">
      <c r="A1324" s="234" t="s">
        <v>1904</v>
      </c>
      <c r="B1324" s="227" t="s">
        <v>1977</v>
      </c>
      <c r="C1324" s="339"/>
    </row>
    <row r="1325" spans="1:3" ht="15" thickBot="1">
      <c r="A1325" s="235" t="s">
        <v>1906</v>
      </c>
      <c r="B1325" s="236" t="s">
        <v>24</v>
      </c>
      <c r="C1325" s="340"/>
    </row>
    <row r="1326" spans="1:3">
      <c r="A1326" s="231" t="s">
        <v>1431</v>
      </c>
      <c r="B1326" s="232" t="s">
        <v>2797</v>
      </c>
      <c r="C1326" s="233" t="s">
        <v>1902</v>
      </c>
    </row>
    <row r="1327" spans="1:3" ht="22.5">
      <c r="A1327" s="234" t="s">
        <v>1433</v>
      </c>
      <c r="B1327" s="227" t="s">
        <v>2798</v>
      </c>
      <c r="C1327" s="339" t="s">
        <v>2784</v>
      </c>
    </row>
    <row r="1328" spans="1:3">
      <c r="A1328" s="234" t="s">
        <v>1904</v>
      </c>
      <c r="B1328" s="227" t="s">
        <v>1977</v>
      </c>
      <c r="C1328" s="339"/>
    </row>
    <row r="1329" spans="1:3" ht="15" thickBot="1">
      <c r="A1329" s="235" t="s">
        <v>1906</v>
      </c>
      <c r="B1329" s="236" t="s">
        <v>24</v>
      </c>
      <c r="C1329" s="340"/>
    </row>
    <row r="1330" spans="1:3">
      <c r="A1330" s="231" t="s">
        <v>1431</v>
      </c>
      <c r="B1330" s="232" t="s">
        <v>2799</v>
      </c>
      <c r="C1330" s="233" t="s">
        <v>1902</v>
      </c>
    </row>
    <row r="1331" spans="1:3" ht="22.5">
      <c r="A1331" s="234" t="s">
        <v>1433</v>
      </c>
      <c r="B1331" s="227" t="s">
        <v>2800</v>
      </c>
      <c r="C1331" s="339" t="s">
        <v>2784</v>
      </c>
    </row>
    <row r="1332" spans="1:3">
      <c r="A1332" s="234" t="s">
        <v>1904</v>
      </c>
      <c r="B1332" s="227" t="s">
        <v>1977</v>
      </c>
      <c r="C1332" s="339"/>
    </row>
    <row r="1333" spans="1:3" ht="15" thickBot="1">
      <c r="A1333" s="235" t="s">
        <v>1906</v>
      </c>
      <c r="B1333" s="236" t="s">
        <v>24</v>
      </c>
      <c r="C1333" s="340"/>
    </row>
    <row r="1334" spans="1:3">
      <c r="A1334" s="231" t="s">
        <v>1431</v>
      </c>
      <c r="B1334" s="232" t="s">
        <v>2801</v>
      </c>
      <c r="C1334" s="233" t="s">
        <v>1902</v>
      </c>
    </row>
    <row r="1335" spans="1:3" ht="22.5">
      <c r="A1335" s="234" t="s">
        <v>1433</v>
      </c>
      <c r="B1335" s="227" t="s">
        <v>2802</v>
      </c>
      <c r="C1335" s="339" t="s">
        <v>2784</v>
      </c>
    </row>
    <row r="1336" spans="1:3">
      <c r="A1336" s="234" t="s">
        <v>1904</v>
      </c>
      <c r="B1336" s="227" t="s">
        <v>1977</v>
      </c>
      <c r="C1336" s="339"/>
    </row>
    <row r="1337" spans="1:3" ht="15" thickBot="1">
      <c r="A1337" s="235" t="s">
        <v>1906</v>
      </c>
      <c r="B1337" s="236" t="s">
        <v>24</v>
      </c>
      <c r="C1337" s="340"/>
    </row>
    <row r="1338" spans="1:3">
      <c r="A1338" s="231" t="s">
        <v>1431</v>
      </c>
      <c r="B1338" s="232" t="s">
        <v>2803</v>
      </c>
      <c r="C1338" s="233" t="s">
        <v>1902</v>
      </c>
    </row>
    <row r="1339" spans="1:3">
      <c r="A1339" s="234" t="s">
        <v>1433</v>
      </c>
      <c r="B1339" s="227" t="s">
        <v>2804</v>
      </c>
      <c r="C1339" s="339" t="s">
        <v>2805</v>
      </c>
    </row>
    <row r="1340" spans="1:3">
      <c r="A1340" s="234" t="s">
        <v>1904</v>
      </c>
      <c r="B1340" s="227" t="s">
        <v>2366</v>
      </c>
      <c r="C1340" s="339"/>
    </row>
    <row r="1341" spans="1:3" ht="15" thickBot="1">
      <c r="A1341" s="235" t="s">
        <v>1906</v>
      </c>
      <c r="B1341" s="236" t="s">
        <v>24</v>
      </c>
      <c r="C1341" s="340"/>
    </row>
    <row r="1342" spans="1:3">
      <c r="A1342" s="231" t="s">
        <v>1431</v>
      </c>
      <c r="B1342" s="232" t="s">
        <v>2806</v>
      </c>
      <c r="C1342" s="233" t="s">
        <v>1902</v>
      </c>
    </row>
    <row r="1343" spans="1:3">
      <c r="A1343" s="234" t="s">
        <v>1433</v>
      </c>
      <c r="B1343" s="227" t="s">
        <v>2807</v>
      </c>
      <c r="C1343" s="339" t="s">
        <v>2808</v>
      </c>
    </row>
    <row r="1344" spans="1:3">
      <c r="A1344" s="234" t="s">
        <v>1904</v>
      </c>
      <c r="B1344" s="227" t="s">
        <v>1981</v>
      </c>
      <c r="C1344" s="339"/>
    </row>
    <row r="1345" spans="1:3" ht="15" thickBot="1">
      <c r="A1345" s="235" t="s">
        <v>1906</v>
      </c>
      <c r="B1345" s="236" t="s">
        <v>24</v>
      </c>
      <c r="C1345" s="340"/>
    </row>
    <row r="1346" spans="1:3">
      <c r="A1346" s="231" t="s">
        <v>1431</v>
      </c>
      <c r="B1346" s="232" t="s">
        <v>2809</v>
      </c>
      <c r="C1346" s="233" t="s">
        <v>1902</v>
      </c>
    </row>
    <row r="1347" spans="1:3">
      <c r="A1347" s="234" t="s">
        <v>1433</v>
      </c>
      <c r="B1347" s="227" t="s">
        <v>1376</v>
      </c>
      <c r="C1347" s="339" t="s">
        <v>2810</v>
      </c>
    </row>
    <row r="1348" spans="1:3">
      <c r="A1348" s="234" t="s">
        <v>1904</v>
      </c>
      <c r="B1348" s="227" t="s">
        <v>1981</v>
      </c>
      <c r="C1348" s="339"/>
    </row>
    <row r="1349" spans="1:3" ht="15" thickBot="1">
      <c r="A1349" s="235" t="s">
        <v>1906</v>
      </c>
      <c r="B1349" s="236" t="s">
        <v>24</v>
      </c>
      <c r="C1349" s="340"/>
    </row>
    <row r="1350" spans="1:3">
      <c r="A1350" s="231" t="s">
        <v>1431</v>
      </c>
      <c r="B1350" s="232" t="s">
        <v>2811</v>
      </c>
      <c r="C1350" s="233" t="s">
        <v>1902</v>
      </c>
    </row>
    <row r="1351" spans="1:3" ht="22.5">
      <c r="A1351" s="234" t="s">
        <v>1433</v>
      </c>
      <c r="B1351" s="227" t="s">
        <v>2812</v>
      </c>
      <c r="C1351" s="339" t="s">
        <v>2813</v>
      </c>
    </row>
    <row r="1352" spans="1:3">
      <c r="A1352" s="234" t="s">
        <v>1904</v>
      </c>
      <c r="B1352" s="227" t="s">
        <v>1952</v>
      </c>
      <c r="C1352" s="339"/>
    </row>
    <row r="1353" spans="1:3" ht="15" thickBot="1">
      <c r="A1353" s="235" t="s">
        <v>1906</v>
      </c>
      <c r="B1353" s="236" t="s">
        <v>774</v>
      </c>
      <c r="C1353" s="340"/>
    </row>
    <row r="1354" spans="1:3">
      <c r="A1354" s="231" t="s">
        <v>1431</v>
      </c>
      <c r="B1354" s="232" t="s">
        <v>2814</v>
      </c>
      <c r="C1354" s="233" t="s">
        <v>1902</v>
      </c>
    </row>
    <row r="1355" spans="1:3">
      <c r="A1355" s="234" t="s">
        <v>1433</v>
      </c>
      <c r="B1355" s="227" t="s">
        <v>2815</v>
      </c>
      <c r="C1355" s="339" t="s">
        <v>2816</v>
      </c>
    </row>
    <row r="1356" spans="1:3">
      <c r="A1356" s="234" t="s">
        <v>1904</v>
      </c>
      <c r="B1356" s="227" t="s">
        <v>1952</v>
      </c>
      <c r="C1356" s="339"/>
    </row>
    <row r="1357" spans="1:3" ht="15" thickBot="1">
      <c r="A1357" s="235" t="s">
        <v>1906</v>
      </c>
      <c r="B1357" s="236" t="s">
        <v>774</v>
      </c>
      <c r="C1357" s="340"/>
    </row>
    <row r="1358" spans="1:3">
      <c r="A1358" s="231" t="s">
        <v>1431</v>
      </c>
      <c r="B1358" s="232" t="s">
        <v>2817</v>
      </c>
      <c r="C1358" s="233" t="s">
        <v>1902</v>
      </c>
    </row>
    <row r="1359" spans="1:3">
      <c r="A1359" s="234" t="s">
        <v>1433</v>
      </c>
      <c r="B1359" s="227" t="s">
        <v>2818</v>
      </c>
      <c r="C1359" s="339" t="s">
        <v>2819</v>
      </c>
    </row>
    <row r="1360" spans="1:3">
      <c r="A1360" s="234" t="s">
        <v>1904</v>
      </c>
      <c r="B1360" s="227" t="s">
        <v>2366</v>
      </c>
      <c r="C1360" s="339"/>
    </row>
    <row r="1361" spans="1:3" ht="15" thickBot="1">
      <c r="A1361" s="235" t="s">
        <v>1906</v>
      </c>
      <c r="B1361" s="236" t="s">
        <v>24</v>
      </c>
      <c r="C1361" s="340"/>
    </row>
    <row r="1362" spans="1:3">
      <c r="A1362" s="231" t="s">
        <v>1431</v>
      </c>
      <c r="B1362" s="232" t="s">
        <v>2820</v>
      </c>
      <c r="C1362" s="233" t="s">
        <v>1902</v>
      </c>
    </row>
    <row r="1363" spans="1:3">
      <c r="A1363" s="234" t="s">
        <v>1433</v>
      </c>
      <c r="B1363" s="227" t="s">
        <v>2821</v>
      </c>
      <c r="C1363" s="339" t="s">
        <v>2822</v>
      </c>
    </row>
    <row r="1364" spans="1:3">
      <c r="A1364" s="234" t="s">
        <v>1904</v>
      </c>
      <c r="B1364" s="227" t="s">
        <v>2366</v>
      </c>
      <c r="C1364" s="339"/>
    </row>
    <row r="1365" spans="1:3" ht="15" thickBot="1">
      <c r="A1365" s="235" t="s">
        <v>1906</v>
      </c>
      <c r="B1365" s="236" t="s">
        <v>24</v>
      </c>
      <c r="C1365" s="340"/>
    </row>
    <row r="1366" spans="1:3">
      <c r="A1366" s="231" t="s">
        <v>1431</v>
      </c>
      <c r="B1366" s="232" t="s">
        <v>2823</v>
      </c>
      <c r="C1366" s="233" t="s">
        <v>1902</v>
      </c>
    </row>
    <row r="1367" spans="1:3">
      <c r="A1367" s="234" t="s">
        <v>1433</v>
      </c>
      <c r="B1367" s="227" t="s">
        <v>2824</v>
      </c>
      <c r="C1367" s="339" t="s">
        <v>2825</v>
      </c>
    </row>
    <row r="1368" spans="1:3">
      <c r="A1368" s="234" t="s">
        <v>1904</v>
      </c>
      <c r="B1368" s="227" t="s">
        <v>1934</v>
      </c>
      <c r="C1368" s="339"/>
    </row>
    <row r="1369" spans="1:3" ht="15" thickBot="1">
      <c r="A1369" s="235" t="s">
        <v>1906</v>
      </c>
      <c r="B1369" s="236" t="s">
        <v>26</v>
      </c>
      <c r="C1369" s="340"/>
    </row>
    <row r="1370" spans="1:3">
      <c r="A1370" s="231" t="s">
        <v>1431</v>
      </c>
      <c r="B1370" s="232" t="s">
        <v>2826</v>
      </c>
      <c r="C1370" s="233" t="s">
        <v>1902</v>
      </c>
    </row>
    <row r="1371" spans="1:3" ht="22.5">
      <c r="A1371" s="234" t="s">
        <v>1433</v>
      </c>
      <c r="B1371" s="227" t="s">
        <v>2827</v>
      </c>
      <c r="C1371" s="339" t="s">
        <v>2828</v>
      </c>
    </row>
    <row r="1372" spans="1:3">
      <c r="A1372" s="234" t="s">
        <v>1904</v>
      </c>
      <c r="B1372" s="227" t="s">
        <v>1934</v>
      </c>
      <c r="C1372" s="339"/>
    </row>
    <row r="1373" spans="1:3" ht="15" thickBot="1">
      <c r="A1373" s="235" t="s">
        <v>1906</v>
      </c>
      <c r="B1373" s="236" t="s">
        <v>26</v>
      </c>
      <c r="C1373" s="340"/>
    </row>
    <row r="1374" spans="1:3">
      <c r="A1374" s="231" t="s">
        <v>1431</v>
      </c>
      <c r="B1374" s="232" t="s">
        <v>2829</v>
      </c>
      <c r="C1374" s="233" t="s">
        <v>1902</v>
      </c>
    </row>
    <row r="1375" spans="1:3">
      <c r="A1375" s="234" t="s">
        <v>1433</v>
      </c>
      <c r="B1375" s="227" t="s">
        <v>2830</v>
      </c>
      <c r="C1375" s="339" t="s">
        <v>2831</v>
      </c>
    </row>
    <row r="1376" spans="1:3">
      <c r="A1376" s="234" t="s">
        <v>1904</v>
      </c>
      <c r="B1376" s="227" t="s">
        <v>2370</v>
      </c>
      <c r="C1376" s="339"/>
    </row>
    <row r="1377" spans="1:3" ht="15" thickBot="1">
      <c r="A1377" s="235" t="s">
        <v>1906</v>
      </c>
      <c r="B1377" s="236" t="s">
        <v>24</v>
      </c>
      <c r="C1377" s="340"/>
    </row>
    <row r="1378" spans="1:3">
      <c r="A1378" s="231" t="s">
        <v>1431</v>
      </c>
      <c r="B1378" s="232" t="s">
        <v>2832</v>
      </c>
      <c r="C1378" s="233" t="s">
        <v>1902</v>
      </c>
    </row>
    <row r="1379" spans="1:3" ht="22.5">
      <c r="A1379" s="234" t="s">
        <v>1433</v>
      </c>
      <c r="B1379" s="227" t="s">
        <v>2833</v>
      </c>
      <c r="C1379" s="339" t="s">
        <v>2834</v>
      </c>
    </row>
    <row r="1380" spans="1:3">
      <c r="A1380" s="234" t="s">
        <v>1904</v>
      </c>
      <c r="B1380" s="227" t="s">
        <v>1981</v>
      </c>
      <c r="C1380" s="339"/>
    </row>
    <row r="1381" spans="1:3" ht="15" thickBot="1">
      <c r="A1381" s="235" t="s">
        <v>1906</v>
      </c>
      <c r="B1381" s="236" t="s">
        <v>26</v>
      </c>
      <c r="C1381" s="340"/>
    </row>
    <row r="1382" spans="1:3">
      <c r="A1382" s="231" t="s">
        <v>1431</v>
      </c>
      <c r="B1382" s="232" t="s">
        <v>2835</v>
      </c>
      <c r="C1382" s="233" t="s">
        <v>1902</v>
      </c>
    </row>
    <row r="1383" spans="1:3">
      <c r="A1383" s="234" t="s">
        <v>1433</v>
      </c>
      <c r="B1383" s="227" t="s">
        <v>2836</v>
      </c>
      <c r="C1383" s="339" t="s">
        <v>2837</v>
      </c>
    </row>
    <row r="1384" spans="1:3">
      <c r="A1384" s="234" t="s">
        <v>1904</v>
      </c>
      <c r="B1384" s="227" t="s">
        <v>1977</v>
      </c>
      <c r="C1384" s="339"/>
    </row>
    <row r="1385" spans="1:3" ht="15" thickBot="1">
      <c r="A1385" s="235" t="s">
        <v>1906</v>
      </c>
      <c r="B1385" s="236" t="s">
        <v>24</v>
      </c>
      <c r="C1385" s="340"/>
    </row>
    <row r="1386" spans="1:3">
      <c r="A1386" s="231" t="s">
        <v>1431</v>
      </c>
      <c r="B1386" s="232" t="s">
        <v>2838</v>
      </c>
      <c r="C1386" s="233" t="s">
        <v>1902</v>
      </c>
    </row>
    <row r="1387" spans="1:3">
      <c r="A1387" s="234" t="s">
        <v>1433</v>
      </c>
      <c r="B1387" s="227" t="s">
        <v>2839</v>
      </c>
      <c r="C1387" s="339" t="s">
        <v>2840</v>
      </c>
    </row>
    <row r="1388" spans="1:3">
      <c r="A1388" s="234" t="s">
        <v>1904</v>
      </c>
      <c r="B1388" s="227" t="s">
        <v>1956</v>
      </c>
      <c r="C1388" s="339"/>
    </row>
    <row r="1389" spans="1:3" ht="15" thickBot="1">
      <c r="A1389" s="235" t="s">
        <v>1906</v>
      </c>
      <c r="B1389" s="236" t="s">
        <v>201</v>
      </c>
      <c r="C1389" s="340"/>
    </row>
    <row r="1390" spans="1:3">
      <c r="A1390" s="231" t="s">
        <v>1431</v>
      </c>
      <c r="B1390" s="232" t="s">
        <v>2841</v>
      </c>
      <c r="C1390" s="233" t="s">
        <v>1902</v>
      </c>
    </row>
    <row r="1391" spans="1:3">
      <c r="A1391" s="234" t="s">
        <v>1433</v>
      </c>
      <c r="B1391" s="227" t="s">
        <v>2842</v>
      </c>
      <c r="C1391" s="339" t="s">
        <v>2843</v>
      </c>
    </row>
    <row r="1392" spans="1:3">
      <c r="A1392" s="234" t="s">
        <v>1904</v>
      </c>
      <c r="B1392" s="227" t="s">
        <v>1956</v>
      </c>
      <c r="C1392" s="339"/>
    </row>
    <row r="1393" spans="1:3" ht="15" thickBot="1">
      <c r="A1393" s="235" t="s">
        <v>1906</v>
      </c>
      <c r="B1393" s="236" t="s">
        <v>24</v>
      </c>
      <c r="C1393" s="340"/>
    </row>
    <row r="1394" spans="1:3">
      <c r="A1394" s="231" t="s">
        <v>1431</v>
      </c>
      <c r="B1394" s="232" t="s">
        <v>2844</v>
      </c>
      <c r="C1394" s="233" t="s">
        <v>1902</v>
      </c>
    </row>
    <row r="1395" spans="1:3">
      <c r="A1395" s="234" t="s">
        <v>1433</v>
      </c>
      <c r="B1395" s="227" t="s">
        <v>2845</v>
      </c>
      <c r="C1395" s="339" t="s">
        <v>2846</v>
      </c>
    </row>
    <row r="1396" spans="1:3">
      <c r="A1396" s="234" t="s">
        <v>1904</v>
      </c>
      <c r="B1396" s="227" t="s">
        <v>1977</v>
      </c>
      <c r="C1396" s="339"/>
    </row>
    <row r="1397" spans="1:3" ht="15" thickBot="1">
      <c r="A1397" s="235" t="s">
        <v>1906</v>
      </c>
      <c r="B1397" s="236" t="s">
        <v>26</v>
      </c>
      <c r="C1397" s="340"/>
    </row>
    <row r="1398" spans="1:3">
      <c r="A1398" s="231" t="s">
        <v>1431</v>
      </c>
      <c r="B1398" s="232" t="s">
        <v>2847</v>
      </c>
      <c r="C1398" s="233" t="s">
        <v>1902</v>
      </c>
    </row>
    <row r="1399" spans="1:3">
      <c r="A1399" s="234" t="s">
        <v>1433</v>
      </c>
      <c r="B1399" s="227" t="s">
        <v>2848</v>
      </c>
      <c r="C1399" s="339" t="s">
        <v>2849</v>
      </c>
    </row>
    <row r="1400" spans="1:3">
      <c r="A1400" s="234" t="s">
        <v>1904</v>
      </c>
      <c r="B1400" s="227" t="s">
        <v>1977</v>
      </c>
      <c r="C1400" s="339"/>
    </row>
    <row r="1401" spans="1:3" ht="15" thickBot="1">
      <c r="A1401" s="235" t="s">
        <v>1906</v>
      </c>
      <c r="B1401" s="236" t="s">
        <v>26</v>
      </c>
      <c r="C1401" s="340"/>
    </row>
    <row r="1402" spans="1:3">
      <c r="A1402" s="231" t="s">
        <v>1431</v>
      </c>
      <c r="B1402" s="232" t="s">
        <v>2850</v>
      </c>
      <c r="C1402" s="233" t="s">
        <v>1902</v>
      </c>
    </row>
    <row r="1403" spans="1:3">
      <c r="A1403" s="234" t="s">
        <v>1433</v>
      </c>
      <c r="B1403" s="227" t="s">
        <v>2851</v>
      </c>
      <c r="C1403" s="339" t="s">
        <v>2852</v>
      </c>
    </row>
    <row r="1404" spans="1:3">
      <c r="A1404" s="234" t="s">
        <v>1904</v>
      </c>
      <c r="B1404" s="227" t="s">
        <v>1934</v>
      </c>
      <c r="C1404" s="339"/>
    </row>
    <row r="1405" spans="1:3" ht="15" thickBot="1">
      <c r="A1405" s="235" t="s">
        <v>1906</v>
      </c>
      <c r="B1405" s="236" t="s">
        <v>201</v>
      </c>
      <c r="C1405" s="340"/>
    </row>
    <row r="1406" spans="1:3">
      <c r="A1406" s="231" t="s">
        <v>1431</v>
      </c>
      <c r="B1406" s="232" t="s">
        <v>2853</v>
      </c>
      <c r="C1406" s="233" t="s">
        <v>1902</v>
      </c>
    </row>
    <row r="1407" spans="1:3">
      <c r="A1407" s="234" t="s">
        <v>1433</v>
      </c>
      <c r="B1407" s="227" t="s">
        <v>2854</v>
      </c>
      <c r="C1407" s="339" t="s">
        <v>2855</v>
      </c>
    </row>
    <row r="1408" spans="1:3">
      <c r="A1408" s="234" t="s">
        <v>1904</v>
      </c>
      <c r="B1408" s="227" t="s">
        <v>2370</v>
      </c>
      <c r="C1408" s="339"/>
    </row>
    <row r="1409" spans="1:3" ht="15" thickBot="1">
      <c r="A1409" s="235" t="s">
        <v>1906</v>
      </c>
      <c r="B1409" s="236" t="s">
        <v>24</v>
      </c>
      <c r="C1409" s="340"/>
    </row>
    <row r="1410" spans="1:3">
      <c r="A1410" s="231" t="s">
        <v>1431</v>
      </c>
      <c r="B1410" s="232" t="s">
        <v>2856</v>
      </c>
      <c r="C1410" s="233" t="s">
        <v>1902</v>
      </c>
    </row>
    <row r="1411" spans="1:3">
      <c r="A1411" s="234" t="s">
        <v>1433</v>
      </c>
      <c r="B1411" s="227" t="s">
        <v>2857</v>
      </c>
      <c r="C1411" s="339" t="s">
        <v>2858</v>
      </c>
    </row>
    <row r="1412" spans="1:3">
      <c r="A1412" s="234" t="s">
        <v>1904</v>
      </c>
      <c r="B1412" s="227" t="s">
        <v>2370</v>
      </c>
      <c r="C1412" s="339"/>
    </row>
    <row r="1413" spans="1:3" ht="15" thickBot="1">
      <c r="A1413" s="235" t="s">
        <v>1906</v>
      </c>
      <c r="B1413" s="236" t="s">
        <v>24</v>
      </c>
      <c r="C1413" s="340"/>
    </row>
    <row r="1414" spans="1:3">
      <c r="A1414" s="231" t="s">
        <v>1431</v>
      </c>
      <c r="B1414" s="232" t="s">
        <v>2859</v>
      </c>
      <c r="C1414" s="233" t="s">
        <v>1902</v>
      </c>
    </row>
    <row r="1415" spans="1:3">
      <c r="A1415" s="234" t="s">
        <v>1433</v>
      </c>
      <c r="B1415" s="227" t="s">
        <v>2860</v>
      </c>
      <c r="C1415" s="339" t="s">
        <v>2861</v>
      </c>
    </row>
    <row r="1416" spans="1:3">
      <c r="A1416" s="234" t="s">
        <v>1904</v>
      </c>
      <c r="B1416" s="227" t="s">
        <v>1956</v>
      </c>
      <c r="C1416" s="339"/>
    </row>
    <row r="1417" spans="1:3" ht="15" thickBot="1">
      <c r="A1417" s="235" t="s">
        <v>1906</v>
      </c>
      <c r="B1417" s="236" t="s">
        <v>26</v>
      </c>
      <c r="C1417" s="340"/>
    </row>
    <row r="1418" spans="1:3">
      <c r="A1418" s="231" t="s">
        <v>1431</v>
      </c>
      <c r="B1418" s="232" t="s">
        <v>2862</v>
      </c>
      <c r="C1418" s="233" t="s">
        <v>1902</v>
      </c>
    </row>
    <row r="1419" spans="1:3">
      <c r="A1419" s="234" t="s">
        <v>1433</v>
      </c>
      <c r="B1419" s="227" t="s">
        <v>2863</v>
      </c>
      <c r="C1419" s="339" t="s">
        <v>2864</v>
      </c>
    </row>
    <row r="1420" spans="1:3">
      <c r="A1420" s="234" t="s">
        <v>1904</v>
      </c>
      <c r="B1420" s="227" t="s">
        <v>1952</v>
      </c>
      <c r="C1420" s="339"/>
    </row>
    <row r="1421" spans="1:3" ht="15" thickBot="1">
      <c r="A1421" s="235" t="s">
        <v>1906</v>
      </c>
      <c r="B1421" s="236" t="s">
        <v>24</v>
      </c>
      <c r="C1421" s="340"/>
    </row>
    <row r="1422" spans="1:3">
      <c r="A1422" s="231" t="s">
        <v>1431</v>
      </c>
      <c r="B1422" s="232" t="s">
        <v>2865</v>
      </c>
      <c r="C1422" s="233" t="s">
        <v>1902</v>
      </c>
    </row>
    <row r="1423" spans="1:3" ht="22.5">
      <c r="A1423" s="234" t="s">
        <v>1433</v>
      </c>
      <c r="B1423" s="227" t="s">
        <v>2866</v>
      </c>
      <c r="C1423" s="339" t="s">
        <v>2867</v>
      </c>
    </row>
    <row r="1424" spans="1:3">
      <c r="A1424" s="234" t="s">
        <v>1904</v>
      </c>
      <c r="B1424" s="227" t="s">
        <v>1952</v>
      </c>
      <c r="C1424" s="339"/>
    </row>
    <row r="1425" spans="1:3" ht="15" thickBot="1">
      <c r="A1425" s="235" t="s">
        <v>1906</v>
      </c>
      <c r="B1425" s="236" t="s">
        <v>774</v>
      </c>
      <c r="C1425" s="340"/>
    </row>
    <row r="1426" spans="1:3">
      <c r="A1426" s="231" t="s">
        <v>1431</v>
      </c>
      <c r="B1426" s="232" t="s">
        <v>2868</v>
      </c>
      <c r="C1426" s="233" t="s">
        <v>1902</v>
      </c>
    </row>
    <row r="1427" spans="1:3">
      <c r="A1427" s="234" t="s">
        <v>1433</v>
      </c>
      <c r="B1427" s="227" t="s">
        <v>2869</v>
      </c>
      <c r="C1427" s="339" t="s">
        <v>2870</v>
      </c>
    </row>
    <row r="1428" spans="1:3">
      <c r="A1428" s="234" t="s">
        <v>1904</v>
      </c>
      <c r="B1428" s="227" t="s">
        <v>2871</v>
      </c>
      <c r="C1428" s="339"/>
    </row>
    <row r="1429" spans="1:3" ht="15" thickBot="1">
      <c r="A1429" s="235" t="s">
        <v>1906</v>
      </c>
      <c r="B1429" s="236" t="s">
        <v>26</v>
      </c>
      <c r="C1429" s="340"/>
    </row>
    <row r="1430" spans="1:3">
      <c r="A1430" s="231" t="s">
        <v>1431</v>
      </c>
      <c r="B1430" s="232" t="s">
        <v>2872</v>
      </c>
      <c r="C1430" s="233" t="s">
        <v>1902</v>
      </c>
    </row>
    <row r="1431" spans="1:3">
      <c r="A1431" s="234" t="s">
        <v>1433</v>
      </c>
      <c r="B1431" s="227" t="s">
        <v>2873</v>
      </c>
      <c r="C1431" s="339" t="s">
        <v>2874</v>
      </c>
    </row>
    <row r="1432" spans="1:3">
      <c r="A1432" s="234" t="s">
        <v>1904</v>
      </c>
      <c r="B1432" s="227" t="s">
        <v>2871</v>
      </c>
      <c r="C1432" s="339"/>
    </row>
    <row r="1433" spans="1:3" ht="15" thickBot="1">
      <c r="A1433" s="235" t="s">
        <v>1906</v>
      </c>
      <c r="B1433" s="236" t="s">
        <v>26</v>
      </c>
      <c r="C1433" s="340"/>
    </row>
    <row r="1434" spans="1:3">
      <c r="A1434" s="231" t="s">
        <v>1431</v>
      </c>
      <c r="B1434" s="232" t="s">
        <v>2875</v>
      </c>
      <c r="C1434" s="233" t="s">
        <v>1902</v>
      </c>
    </row>
    <row r="1435" spans="1:3">
      <c r="A1435" s="234" t="s">
        <v>1433</v>
      </c>
      <c r="B1435" s="227" t="s">
        <v>2876</v>
      </c>
      <c r="C1435" s="339" t="s">
        <v>2877</v>
      </c>
    </row>
    <row r="1436" spans="1:3">
      <c r="A1436" s="234" t="s">
        <v>1904</v>
      </c>
      <c r="B1436" s="227" t="s">
        <v>1930</v>
      </c>
      <c r="C1436" s="339"/>
    </row>
    <row r="1437" spans="1:3" ht="15" thickBot="1">
      <c r="A1437" s="235" t="s">
        <v>1906</v>
      </c>
      <c r="B1437" s="236" t="s">
        <v>26</v>
      </c>
      <c r="C1437" s="340"/>
    </row>
    <row r="1438" spans="1:3">
      <c r="A1438" s="231" t="s">
        <v>1431</v>
      </c>
      <c r="B1438" s="232" t="s">
        <v>2878</v>
      </c>
      <c r="C1438" s="233" t="s">
        <v>1902</v>
      </c>
    </row>
    <row r="1439" spans="1:3" ht="22.5">
      <c r="A1439" s="234" t="s">
        <v>1433</v>
      </c>
      <c r="B1439" s="227" t="s">
        <v>2879</v>
      </c>
      <c r="C1439" s="339" t="s">
        <v>2880</v>
      </c>
    </row>
    <row r="1440" spans="1:3">
      <c r="A1440" s="234" t="s">
        <v>1904</v>
      </c>
      <c r="B1440" s="227" t="s">
        <v>1952</v>
      </c>
      <c r="C1440" s="339"/>
    </row>
    <row r="1441" spans="1:3" ht="15" thickBot="1">
      <c r="A1441" s="235" t="s">
        <v>1906</v>
      </c>
      <c r="B1441" s="236" t="s">
        <v>26</v>
      </c>
      <c r="C1441" s="340"/>
    </row>
    <row r="1442" spans="1:3">
      <c r="A1442" s="231" t="s">
        <v>1431</v>
      </c>
      <c r="B1442" s="232" t="s">
        <v>2881</v>
      </c>
      <c r="C1442" s="233" t="s">
        <v>1902</v>
      </c>
    </row>
    <row r="1443" spans="1:3">
      <c r="A1443" s="234" t="s">
        <v>1433</v>
      </c>
      <c r="B1443" s="227" t="s">
        <v>2882</v>
      </c>
      <c r="C1443" s="339" t="s">
        <v>2883</v>
      </c>
    </row>
    <row r="1444" spans="1:3">
      <c r="A1444" s="234" t="s">
        <v>1904</v>
      </c>
      <c r="B1444" s="227" t="s">
        <v>1930</v>
      </c>
      <c r="C1444" s="339"/>
    </row>
    <row r="1445" spans="1:3" ht="15" thickBot="1">
      <c r="A1445" s="235" t="s">
        <v>1906</v>
      </c>
      <c r="B1445" s="236" t="s">
        <v>26</v>
      </c>
      <c r="C1445" s="340"/>
    </row>
    <row r="1446" spans="1:3">
      <c r="A1446" s="231" t="s">
        <v>1431</v>
      </c>
      <c r="B1446" s="232" t="s">
        <v>2884</v>
      </c>
      <c r="C1446" s="233" t="s">
        <v>1902</v>
      </c>
    </row>
    <row r="1447" spans="1:3">
      <c r="A1447" s="234" t="s">
        <v>1433</v>
      </c>
      <c r="B1447" s="227" t="s">
        <v>2885</v>
      </c>
      <c r="C1447" s="339" t="s">
        <v>2886</v>
      </c>
    </row>
    <row r="1448" spans="1:3">
      <c r="A1448" s="234" t="s">
        <v>1904</v>
      </c>
      <c r="B1448" s="227" t="s">
        <v>1952</v>
      </c>
      <c r="C1448" s="339"/>
    </row>
    <row r="1449" spans="1:3" ht="15" thickBot="1">
      <c r="A1449" s="235" t="s">
        <v>1906</v>
      </c>
      <c r="B1449" s="236" t="s">
        <v>777</v>
      </c>
      <c r="C1449" s="340"/>
    </row>
    <row r="1450" spans="1:3">
      <c r="A1450" s="231" t="s">
        <v>1431</v>
      </c>
      <c r="B1450" s="232" t="s">
        <v>2887</v>
      </c>
      <c r="C1450" s="233" t="s">
        <v>1902</v>
      </c>
    </row>
    <row r="1451" spans="1:3">
      <c r="A1451" s="234" t="s">
        <v>1433</v>
      </c>
      <c r="B1451" s="227" t="s">
        <v>2888</v>
      </c>
      <c r="C1451" s="339" t="s">
        <v>2889</v>
      </c>
    </row>
    <row r="1452" spans="1:3">
      <c r="A1452" s="234" t="s">
        <v>1904</v>
      </c>
      <c r="B1452" s="227" t="s">
        <v>1934</v>
      </c>
      <c r="C1452" s="339"/>
    </row>
    <row r="1453" spans="1:3" ht="15" thickBot="1">
      <c r="A1453" s="235" t="s">
        <v>1906</v>
      </c>
      <c r="B1453" s="236" t="s">
        <v>24</v>
      </c>
      <c r="C1453" s="340"/>
    </row>
    <row r="1454" spans="1:3">
      <c r="A1454" s="231" t="s">
        <v>1431</v>
      </c>
      <c r="B1454" s="232" t="s">
        <v>2890</v>
      </c>
      <c r="C1454" s="233" t="s">
        <v>1902</v>
      </c>
    </row>
    <row r="1455" spans="1:3">
      <c r="A1455" s="234" t="s">
        <v>1433</v>
      </c>
      <c r="B1455" s="227" t="s">
        <v>2891</v>
      </c>
      <c r="C1455" s="339" t="s">
        <v>2892</v>
      </c>
    </row>
    <row r="1456" spans="1:3">
      <c r="A1456" s="234" t="s">
        <v>1904</v>
      </c>
      <c r="B1456" s="227" t="s">
        <v>1934</v>
      </c>
      <c r="C1456" s="339"/>
    </row>
    <row r="1457" spans="1:3" ht="15" thickBot="1">
      <c r="A1457" s="235" t="s">
        <v>1906</v>
      </c>
      <c r="B1457" s="236" t="s">
        <v>26</v>
      </c>
      <c r="C1457" s="340"/>
    </row>
    <row r="1458" spans="1:3">
      <c r="A1458" s="231" t="s">
        <v>1431</v>
      </c>
      <c r="B1458" s="232" t="s">
        <v>2893</v>
      </c>
      <c r="C1458" s="233" t="s">
        <v>1902</v>
      </c>
    </row>
    <row r="1459" spans="1:3">
      <c r="A1459" s="234" t="s">
        <v>1433</v>
      </c>
      <c r="B1459" s="227" t="s">
        <v>2894</v>
      </c>
      <c r="C1459" s="339" t="s">
        <v>2895</v>
      </c>
    </row>
    <row r="1460" spans="1:3">
      <c r="A1460" s="234" t="s">
        <v>1904</v>
      </c>
      <c r="B1460" s="227" t="s">
        <v>1934</v>
      </c>
      <c r="C1460" s="339"/>
    </row>
    <row r="1461" spans="1:3" ht="15" thickBot="1">
      <c r="A1461" s="235" t="s">
        <v>1906</v>
      </c>
      <c r="B1461" s="236" t="s">
        <v>26</v>
      </c>
      <c r="C1461" s="340"/>
    </row>
    <row r="1462" spans="1:3">
      <c r="A1462" s="231" t="s">
        <v>1431</v>
      </c>
      <c r="B1462" s="232" t="s">
        <v>2896</v>
      </c>
      <c r="C1462" s="233" t="s">
        <v>1902</v>
      </c>
    </row>
    <row r="1463" spans="1:3">
      <c r="A1463" s="234" t="s">
        <v>1433</v>
      </c>
      <c r="B1463" s="227" t="s">
        <v>2897</v>
      </c>
      <c r="C1463" s="339" t="s">
        <v>2898</v>
      </c>
    </row>
    <row r="1464" spans="1:3">
      <c r="A1464" s="234" t="s">
        <v>1904</v>
      </c>
      <c r="B1464" s="227" t="s">
        <v>1930</v>
      </c>
      <c r="C1464" s="339"/>
    </row>
    <row r="1465" spans="1:3" ht="15" thickBot="1">
      <c r="A1465" s="235" t="s">
        <v>1906</v>
      </c>
      <c r="B1465" s="236" t="s">
        <v>26</v>
      </c>
      <c r="C1465" s="340"/>
    </row>
    <row r="1466" spans="1:3">
      <c r="A1466" s="231" t="s">
        <v>1431</v>
      </c>
      <c r="B1466" s="232" t="s">
        <v>2899</v>
      </c>
      <c r="C1466" s="233" t="s">
        <v>1902</v>
      </c>
    </row>
    <row r="1467" spans="1:3">
      <c r="A1467" s="234" t="s">
        <v>1433</v>
      </c>
      <c r="B1467" s="227" t="s">
        <v>345</v>
      </c>
      <c r="C1467" s="339" t="s">
        <v>2900</v>
      </c>
    </row>
    <row r="1468" spans="1:3">
      <c r="A1468" s="234" t="s">
        <v>1904</v>
      </c>
      <c r="B1468" s="227" t="s">
        <v>1930</v>
      </c>
      <c r="C1468" s="339"/>
    </row>
    <row r="1469" spans="1:3" ht="15" thickBot="1">
      <c r="A1469" s="235" t="s">
        <v>1906</v>
      </c>
      <c r="B1469" s="236" t="s">
        <v>201</v>
      </c>
      <c r="C1469" s="340"/>
    </row>
    <row r="1470" spans="1:3">
      <c r="A1470" s="231" t="s">
        <v>1431</v>
      </c>
      <c r="B1470" s="232" t="s">
        <v>2901</v>
      </c>
      <c r="C1470" s="233" t="s">
        <v>1902</v>
      </c>
    </row>
    <row r="1471" spans="1:3">
      <c r="A1471" s="234" t="s">
        <v>1433</v>
      </c>
      <c r="B1471" s="227" t="s">
        <v>2902</v>
      </c>
      <c r="C1471" s="339" t="s">
        <v>2900</v>
      </c>
    </row>
    <row r="1472" spans="1:3">
      <c r="A1472" s="234" t="s">
        <v>1904</v>
      </c>
      <c r="B1472" s="227" t="s">
        <v>1930</v>
      </c>
      <c r="C1472" s="339"/>
    </row>
    <row r="1473" spans="1:3" ht="15" thickBot="1">
      <c r="A1473" s="235" t="s">
        <v>1906</v>
      </c>
      <c r="B1473" s="236" t="s">
        <v>201</v>
      </c>
      <c r="C1473" s="340"/>
    </row>
    <row r="1474" spans="1:3">
      <c r="A1474" s="231" t="s">
        <v>1431</v>
      </c>
      <c r="B1474" s="232" t="s">
        <v>2903</v>
      </c>
      <c r="C1474" s="233" t="s">
        <v>1902</v>
      </c>
    </row>
    <row r="1475" spans="1:3" ht="14.25" customHeight="1">
      <c r="A1475" s="234" t="s">
        <v>1433</v>
      </c>
      <c r="B1475" s="227" t="s">
        <v>2904</v>
      </c>
      <c r="C1475" s="339" t="s">
        <v>2900</v>
      </c>
    </row>
    <row r="1476" spans="1:3">
      <c r="A1476" s="234" t="s">
        <v>1904</v>
      </c>
      <c r="B1476" s="227" t="s">
        <v>1930</v>
      </c>
      <c r="C1476" s="339"/>
    </row>
    <row r="1477" spans="1:3" ht="15" thickBot="1">
      <c r="A1477" s="235" t="s">
        <v>1906</v>
      </c>
      <c r="B1477" s="236" t="s">
        <v>26</v>
      </c>
      <c r="C1477" s="340"/>
    </row>
    <row r="1478" spans="1:3">
      <c r="A1478" s="231" t="s">
        <v>1431</v>
      </c>
      <c r="B1478" s="232" t="s">
        <v>2905</v>
      </c>
      <c r="C1478" s="233" t="s">
        <v>1902</v>
      </c>
    </row>
    <row r="1479" spans="1:3">
      <c r="A1479" s="234" t="s">
        <v>1433</v>
      </c>
      <c r="B1479" s="227" t="s">
        <v>2906</v>
      </c>
      <c r="C1479" s="339" t="s">
        <v>2907</v>
      </c>
    </row>
    <row r="1480" spans="1:3">
      <c r="A1480" s="234" t="s">
        <v>1904</v>
      </c>
      <c r="B1480" s="227" t="s">
        <v>1981</v>
      </c>
      <c r="C1480" s="339"/>
    </row>
    <row r="1481" spans="1:3" ht="15" thickBot="1">
      <c r="A1481" s="235" t="s">
        <v>1906</v>
      </c>
      <c r="B1481" s="236" t="s">
        <v>24</v>
      </c>
      <c r="C1481" s="340"/>
    </row>
    <row r="1482" spans="1:3">
      <c r="A1482" s="231" t="s">
        <v>1431</v>
      </c>
      <c r="B1482" s="232" t="s">
        <v>2908</v>
      </c>
      <c r="C1482" s="233" t="s">
        <v>1902</v>
      </c>
    </row>
    <row r="1483" spans="1:3">
      <c r="A1483" s="234" t="s">
        <v>1433</v>
      </c>
      <c r="B1483" s="227" t="s">
        <v>2909</v>
      </c>
      <c r="C1483" s="339" t="s">
        <v>2910</v>
      </c>
    </row>
    <row r="1484" spans="1:3">
      <c r="A1484" s="234" t="s">
        <v>1904</v>
      </c>
      <c r="B1484" s="227" t="s">
        <v>2146</v>
      </c>
      <c r="C1484" s="339"/>
    </row>
    <row r="1485" spans="1:3" ht="15" thickBot="1">
      <c r="A1485" s="235" t="s">
        <v>1906</v>
      </c>
      <c r="B1485" s="236" t="s">
        <v>201</v>
      </c>
      <c r="C1485" s="340"/>
    </row>
    <row r="1486" spans="1:3">
      <c r="A1486" s="231" t="s">
        <v>1431</v>
      </c>
      <c r="B1486" s="232" t="s">
        <v>2911</v>
      </c>
      <c r="C1486" s="233" t="s">
        <v>1902</v>
      </c>
    </row>
    <row r="1487" spans="1:3" ht="14.25" customHeight="1">
      <c r="A1487" s="234" t="s">
        <v>1433</v>
      </c>
      <c r="B1487" s="227" t="s">
        <v>2912</v>
      </c>
      <c r="C1487" s="339" t="s">
        <v>2913</v>
      </c>
    </row>
    <row r="1488" spans="1:3">
      <c r="A1488" s="234" t="s">
        <v>1904</v>
      </c>
      <c r="B1488" s="227" t="s">
        <v>2146</v>
      </c>
      <c r="C1488" s="339"/>
    </row>
    <row r="1489" spans="1:3" ht="15" thickBot="1">
      <c r="A1489" s="235" t="s">
        <v>1906</v>
      </c>
      <c r="B1489" s="236" t="s">
        <v>201</v>
      </c>
      <c r="C1489" s="340"/>
    </row>
    <row r="1490" spans="1:3">
      <c r="A1490" s="231" t="s">
        <v>1431</v>
      </c>
      <c r="B1490" s="232" t="s">
        <v>2914</v>
      </c>
      <c r="C1490" s="233" t="s">
        <v>1902</v>
      </c>
    </row>
    <row r="1491" spans="1:3">
      <c r="A1491" s="234" t="s">
        <v>1433</v>
      </c>
      <c r="B1491" s="227" t="s">
        <v>2915</v>
      </c>
      <c r="C1491" s="339" t="s">
        <v>2916</v>
      </c>
    </row>
    <row r="1492" spans="1:3">
      <c r="A1492" s="234" t="s">
        <v>1904</v>
      </c>
      <c r="B1492" s="227" t="s">
        <v>2370</v>
      </c>
      <c r="C1492" s="339"/>
    </row>
    <row r="1493" spans="1:3" ht="15" thickBot="1">
      <c r="A1493" s="235" t="s">
        <v>1906</v>
      </c>
      <c r="B1493" s="236" t="s">
        <v>24</v>
      </c>
      <c r="C1493" s="340"/>
    </row>
    <row r="1494" spans="1:3">
      <c r="A1494" s="231" t="s">
        <v>1431</v>
      </c>
      <c r="B1494" s="232" t="s">
        <v>2917</v>
      </c>
      <c r="C1494" s="233" t="s">
        <v>1902</v>
      </c>
    </row>
    <row r="1495" spans="1:3">
      <c r="A1495" s="234" t="s">
        <v>1433</v>
      </c>
      <c r="B1495" s="227" t="s">
        <v>649</v>
      </c>
      <c r="C1495" s="339" t="s">
        <v>2918</v>
      </c>
    </row>
    <row r="1496" spans="1:3">
      <c r="A1496" s="234" t="s">
        <v>1904</v>
      </c>
      <c r="B1496" s="227" t="s">
        <v>2370</v>
      </c>
      <c r="C1496" s="339"/>
    </row>
    <row r="1497" spans="1:3" ht="15" thickBot="1">
      <c r="A1497" s="235" t="s">
        <v>1906</v>
      </c>
      <c r="B1497" s="236" t="s">
        <v>24</v>
      </c>
      <c r="C1497" s="340"/>
    </row>
    <row r="1498" spans="1:3">
      <c r="A1498" s="231" t="s">
        <v>1431</v>
      </c>
      <c r="B1498" s="232" t="s">
        <v>2919</v>
      </c>
      <c r="C1498" s="233" t="s">
        <v>1902</v>
      </c>
    </row>
    <row r="1499" spans="1:3">
      <c r="A1499" s="234" t="s">
        <v>1433</v>
      </c>
      <c r="B1499" s="227" t="s">
        <v>2920</v>
      </c>
      <c r="C1499" s="339" t="s">
        <v>2921</v>
      </c>
    </row>
    <row r="1500" spans="1:3">
      <c r="A1500" s="234" t="s">
        <v>1904</v>
      </c>
      <c r="B1500" s="227" t="s">
        <v>2370</v>
      </c>
      <c r="C1500" s="339"/>
    </row>
    <row r="1501" spans="1:3" ht="15" thickBot="1">
      <c r="A1501" s="235" t="s">
        <v>1906</v>
      </c>
      <c r="B1501" s="236" t="s">
        <v>24</v>
      </c>
      <c r="C1501" s="340"/>
    </row>
    <row r="1502" spans="1:3">
      <c r="A1502" s="231" t="s">
        <v>1431</v>
      </c>
      <c r="B1502" s="232" t="s">
        <v>2922</v>
      </c>
      <c r="C1502" s="233" t="s">
        <v>1902</v>
      </c>
    </row>
    <row r="1503" spans="1:3">
      <c r="A1503" s="234" t="s">
        <v>1433</v>
      </c>
      <c r="B1503" s="227" t="s">
        <v>2923</v>
      </c>
      <c r="C1503" s="339" t="s">
        <v>2924</v>
      </c>
    </row>
    <row r="1504" spans="1:3">
      <c r="A1504" s="234" t="s">
        <v>1904</v>
      </c>
      <c r="B1504" s="227" t="s">
        <v>2146</v>
      </c>
      <c r="C1504" s="339"/>
    </row>
    <row r="1505" spans="1:3" ht="15" thickBot="1">
      <c r="A1505" s="235" t="s">
        <v>1906</v>
      </c>
      <c r="B1505" s="236" t="s">
        <v>24</v>
      </c>
      <c r="C1505" s="340"/>
    </row>
    <row r="1506" spans="1:3">
      <c r="A1506" s="231" t="s">
        <v>1431</v>
      </c>
      <c r="B1506" s="232" t="s">
        <v>2925</v>
      </c>
      <c r="C1506" s="233" t="s">
        <v>1902</v>
      </c>
    </row>
    <row r="1507" spans="1:3">
      <c r="A1507" s="234" t="s">
        <v>1433</v>
      </c>
      <c r="B1507" s="227" t="s">
        <v>2926</v>
      </c>
      <c r="C1507" s="339" t="s">
        <v>2927</v>
      </c>
    </row>
    <row r="1508" spans="1:3">
      <c r="A1508" s="234" t="s">
        <v>1904</v>
      </c>
      <c r="B1508" s="227" t="s">
        <v>2146</v>
      </c>
      <c r="C1508" s="339"/>
    </row>
    <row r="1509" spans="1:3" ht="15" thickBot="1">
      <c r="A1509" s="235" t="s">
        <v>1906</v>
      </c>
      <c r="B1509" s="236" t="s">
        <v>24</v>
      </c>
      <c r="C1509" s="340"/>
    </row>
    <row r="1510" spans="1:3">
      <c r="A1510" s="231" t="s">
        <v>1431</v>
      </c>
      <c r="B1510" s="232" t="s">
        <v>2928</v>
      </c>
      <c r="C1510" s="233" t="s">
        <v>1902</v>
      </c>
    </row>
    <row r="1511" spans="1:3">
      <c r="A1511" s="234" t="s">
        <v>1433</v>
      </c>
      <c r="B1511" s="227" t="s">
        <v>2929</v>
      </c>
      <c r="C1511" s="339" t="s">
        <v>2930</v>
      </c>
    </row>
    <row r="1512" spans="1:3">
      <c r="A1512" s="234" t="s">
        <v>1904</v>
      </c>
      <c r="B1512" s="227" t="s">
        <v>2490</v>
      </c>
      <c r="C1512" s="339"/>
    </row>
    <row r="1513" spans="1:3" ht="15" thickBot="1">
      <c r="A1513" s="235" t="s">
        <v>1906</v>
      </c>
      <c r="B1513" s="236" t="s">
        <v>24</v>
      </c>
      <c r="C1513" s="340"/>
    </row>
    <row r="1514" spans="1:3">
      <c r="A1514" s="231" t="s">
        <v>1431</v>
      </c>
      <c r="B1514" s="232" t="s">
        <v>2931</v>
      </c>
      <c r="C1514" s="233" t="s">
        <v>1902</v>
      </c>
    </row>
    <row r="1515" spans="1:3">
      <c r="A1515" s="234" t="s">
        <v>1433</v>
      </c>
      <c r="B1515" s="227" t="s">
        <v>2932</v>
      </c>
      <c r="C1515" s="339" t="s">
        <v>2933</v>
      </c>
    </row>
    <row r="1516" spans="1:3">
      <c r="A1516" s="234" t="s">
        <v>1904</v>
      </c>
      <c r="B1516" s="227" t="s">
        <v>2146</v>
      </c>
      <c r="C1516" s="339"/>
    </row>
    <row r="1517" spans="1:3" ht="15" thickBot="1">
      <c r="A1517" s="235" t="s">
        <v>1906</v>
      </c>
      <c r="B1517" s="236" t="s">
        <v>24</v>
      </c>
      <c r="C1517" s="340"/>
    </row>
    <row r="1518" spans="1:3">
      <c r="A1518" s="231" t="s">
        <v>1431</v>
      </c>
      <c r="B1518" s="232" t="s">
        <v>2934</v>
      </c>
      <c r="C1518" s="233" t="s">
        <v>1902</v>
      </c>
    </row>
    <row r="1519" spans="1:3">
      <c r="A1519" s="234" t="s">
        <v>1433</v>
      </c>
      <c r="B1519" s="227" t="s">
        <v>2935</v>
      </c>
      <c r="C1519" s="339" t="s">
        <v>2936</v>
      </c>
    </row>
    <row r="1520" spans="1:3">
      <c r="A1520" s="234" t="s">
        <v>1904</v>
      </c>
      <c r="B1520" s="227" t="s">
        <v>2146</v>
      </c>
      <c r="C1520" s="339"/>
    </row>
    <row r="1521" spans="1:3" ht="15" thickBot="1">
      <c r="A1521" s="235" t="s">
        <v>1906</v>
      </c>
      <c r="B1521" s="236" t="s">
        <v>24</v>
      </c>
      <c r="C1521" s="340"/>
    </row>
    <row r="1522" spans="1:3">
      <c r="A1522" s="231" t="s">
        <v>1431</v>
      </c>
      <c r="B1522" s="232" t="s">
        <v>2937</v>
      </c>
      <c r="C1522" s="233" t="s">
        <v>1902</v>
      </c>
    </row>
    <row r="1523" spans="1:3">
      <c r="A1523" s="234" t="s">
        <v>1433</v>
      </c>
      <c r="B1523" s="227" t="s">
        <v>2938</v>
      </c>
      <c r="C1523" s="339" t="s">
        <v>2939</v>
      </c>
    </row>
    <row r="1524" spans="1:3">
      <c r="A1524" s="234" t="s">
        <v>1904</v>
      </c>
      <c r="B1524" s="227" t="s">
        <v>2146</v>
      </c>
      <c r="C1524" s="339"/>
    </row>
    <row r="1525" spans="1:3" ht="15" thickBot="1">
      <c r="A1525" s="235" t="s">
        <v>1906</v>
      </c>
      <c r="B1525" s="236" t="s">
        <v>24</v>
      </c>
      <c r="C1525" s="340"/>
    </row>
    <row r="1526" spans="1:3">
      <c r="A1526" s="231" t="s">
        <v>1431</v>
      </c>
      <c r="B1526" s="232" t="s">
        <v>2940</v>
      </c>
      <c r="C1526" s="233" t="s">
        <v>1902</v>
      </c>
    </row>
    <row r="1527" spans="1:3">
      <c r="A1527" s="234" t="s">
        <v>1433</v>
      </c>
      <c r="B1527" s="227" t="s">
        <v>2941</v>
      </c>
      <c r="C1527" s="339" t="s">
        <v>2927</v>
      </c>
    </row>
    <row r="1528" spans="1:3">
      <c r="A1528" s="234" t="s">
        <v>1904</v>
      </c>
      <c r="B1528" s="227" t="s">
        <v>2146</v>
      </c>
      <c r="C1528" s="339"/>
    </row>
    <row r="1529" spans="1:3" ht="15" thickBot="1">
      <c r="A1529" s="235" t="s">
        <v>1906</v>
      </c>
      <c r="B1529" s="236" t="s">
        <v>24</v>
      </c>
      <c r="C1529" s="340"/>
    </row>
    <row r="1530" spans="1:3">
      <c r="A1530" s="231" t="s">
        <v>1431</v>
      </c>
      <c r="B1530" s="232" t="s">
        <v>2942</v>
      </c>
      <c r="C1530" s="233" t="s">
        <v>1902</v>
      </c>
    </row>
    <row r="1531" spans="1:3">
      <c r="A1531" s="234" t="s">
        <v>1433</v>
      </c>
      <c r="B1531" s="227" t="s">
        <v>2943</v>
      </c>
      <c r="C1531" s="339" t="s">
        <v>2927</v>
      </c>
    </row>
    <row r="1532" spans="1:3">
      <c r="A1532" s="234" t="s">
        <v>1904</v>
      </c>
      <c r="B1532" s="227" t="s">
        <v>2146</v>
      </c>
      <c r="C1532" s="339"/>
    </row>
    <row r="1533" spans="1:3" ht="15" thickBot="1">
      <c r="A1533" s="235" t="s">
        <v>1906</v>
      </c>
      <c r="B1533" s="236" t="s">
        <v>24</v>
      </c>
      <c r="C1533" s="340"/>
    </row>
    <row r="1534" spans="1:3">
      <c r="A1534" s="231" t="s">
        <v>1431</v>
      </c>
      <c r="B1534" s="232" t="s">
        <v>2944</v>
      </c>
      <c r="C1534" s="233" t="s">
        <v>1902</v>
      </c>
    </row>
    <row r="1535" spans="1:3">
      <c r="A1535" s="234" t="s">
        <v>1433</v>
      </c>
      <c r="B1535" s="227" t="s">
        <v>2945</v>
      </c>
      <c r="C1535" s="339" t="s">
        <v>2927</v>
      </c>
    </row>
    <row r="1536" spans="1:3">
      <c r="A1536" s="234" t="s">
        <v>1904</v>
      </c>
      <c r="B1536" s="227" t="s">
        <v>2146</v>
      </c>
      <c r="C1536" s="339"/>
    </row>
    <row r="1537" spans="1:3" ht="15" thickBot="1">
      <c r="A1537" s="235" t="s">
        <v>1906</v>
      </c>
      <c r="B1537" s="236" t="s">
        <v>24</v>
      </c>
      <c r="C1537" s="340"/>
    </row>
    <row r="1538" spans="1:3">
      <c r="A1538" s="231" t="s">
        <v>1431</v>
      </c>
      <c r="B1538" s="232" t="s">
        <v>2946</v>
      </c>
      <c r="C1538" s="233" t="s">
        <v>1902</v>
      </c>
    </row>
    <row r="1539" spans="1:3">
      <c r="A1539" s="234" t="s">
        <v>1433</v>
      </c>
      <c r="B1539" s="227" t="s">
        <v>2947</v>
      </c>
      <c r="C1539" s="339" t="s">
        <v>2927</v>
      </c>
    </row>
    <row r="1540" spans="1:3">
      <c r="A1540" s="234" t="s">
        <v>1904</v>
      </c>
      <c r="B1540" s="227" t="s">
        <v>2146</v>
      </c>
      <c r="C1540" s="339"/>
    </row>
    <row r="1541" spans="1:3" ht="15" thickBot="1">
      <c r="A1541" s="235" t="s">
        <v>1906</v>
      </c>
      <c r="B1541" s="236" t="s">
        <v>24</v>
      </c>
      <c r="C1541" s="340"/>
    </row>
    <row r="1542" spans="1:3">
      <c r="A1542" s="231" t="s">
        <v>1431</v>
      </c>
      <c r="B1542" s="232" t="s">
        <v>2948</v>
      </c>
      <c r="C1542" s="233" t="s">
        <v>1902</v>
      </c>
    </row>
    <row r="1543" spans="1:3" ht="22.5">
      <c r="A1543" s="234" t="s">
        <v>1433</v>
      </c>
      <c r="B1543" s="227" t="s">
        <v>2949</v>
      </c>
      <c r="C1543" s="339" t="s">
        <v>2880</v>
      </c>
    </row>
    <row r="1544" spans="1:3">
      <c r="A1544" s="234" t="s">
        <v>1904</v>
      </c>
      <c r="B1544" s="227" t="s">
        <v>1942</v>
      </c>
      <c r="C1544" s="339"/>
    </row>
    <row r="1545" spans="1:3" ht="15" thickBot="1">
      <c r="A1545" s="235" t="s">
        <v>1906</v>
      </c>
      <c r="B1545" s="236" t="s">
        <v>24</v>
      </c>
      <c r="C1545" s="340"/>
    </row>
    <row r="1546" spans="1:3">
      <c r="A1546" s="231" t="s">
        <v>1431</v>
      </c>
      <c r="B1546" s="232" t="s">
        <v>2950</v>
      </c>
      <c r="C1546" s="233" t="s">
        <v>1902</v>
      </c>
    </row>
    <row r="1547" spans="1:3">
      <c r="A1547" s="234" t="s">
        <v>1433</v>
      </c>
      <c r="B1547" s="227" t="s">
        <v>2951</v>
      </c>
      <c r="C1547" s="339" t="s">
        <v>2952</v>
      </c>
    </row>
    <row r="1548" spans="1:3">
      <c r="A1548" s="234" t="s">
        <v>1904</v>
      </c>
      <c r="B1548" s="227" t="s">
        <v>1956</v>
      </c>
      <c r="C1548" s="339"/>
    </row>
    <row r="1549" spans="1:3" ht="15" thickBot="1">
      <c r="A1549" s="235" t="s">
        <v>1906</v>
      </c>
      <c r="B1549" s="236" t="s">
        <v>24</v>
      </c>
      <c r="C1549" s="340"/>
    </row>
    <row r="1550" spans="1:3">
      <c r="A1550" s="231" t="s">
        <v>1431</v>
      </c>
      <c r="B1550" s="232" t="s">
        <v>2953</v>
      </c>
      <c r="C1550" s="233" t="s">
        <v>1902</v>
      </c>
    </row>
    <row r="1551" spans="1:3" ht="22.5">
      <c r="A1551" s="234" t="s">
        <v>1433</v>
      </c>
      <c r="B1551" s="227" t="s">
        <v>2954</v>
      </c>
      <c r="C1551" s="339" t="s">
        <v>2952</v>
      </c>
    </row>
    <row r="1552" spans="1:3">
      <c r="A1552" s="234" t="s">
        <v>1904</v>
      </c>
      <c r="B1552" s="227" t="s">
        <v>1956</v>
      </c>
      <c r="C1552" s="339"/>
    </row>
    <row r="1553" spans="1:3" ht="15" thickBot="1">
      <c r="A1553" s="235" t="s">
        <v>1906</v>
      </c>
      <c r="B1553" s="236" t="s">
        <v>24</v>
      </c>
      <c r="C1553" s="340"/>
    </row>
    <row r="1554" spans="1:3">
      <c r="A1554" s="231" t="s">
        <v>1431</v>
      </c>
      <c r="B1554" s="232" t="s">
        <v>2955</v>
      </c>
      <c r="C1554" s="233" t="s">
        <v>1902</v>
      </c>
    </row>
    <row r="1555" spans="1:3">
      <c r="A1555" s="234" t="s">
        <v>1433</v>
      </c>
      <c r="B1555" s="227" t="s">
        <v>2956</v>
      </c>
      <c r="C1555" s="339" t="s">
        <v>2957</v>
      </c>
    </row>
    <row r="1556" spans="1:3">
      <c r="A1556" s="234" t="s">
        <v>1904</v>
      </c>
      <c r="B1556" s="227" t="s">
        <v>1930</v>
      </c>
      <c r="C1556" s="339"/>
    </row>
    <row r="1557" spans="1:3" ht="15" thickBot="1">
      <c r="A1557" s="235" t="s">
        <v>1906</v>
      </c>
      <c r="B1557" s="236" t="s">
        <v>24</v>
      </c>
      <c r="C1557" s="340"/>
    </row>
    <row r="1558" spans="1:3">
      <c r="A1558" s="231" t="s">
        <v>1431</v>
      </c>
      <c r="B1558" s="232" t="s">
        <v>2958</v>
      </c>
      <c r="C1558" s="233" t="s">
        <v>1902</v>
      </c>
    </row>
    <row r="1559" spans="1:3">
      <c r="A1559" s="234" t="s">
        <v>1433</v>
      </c>
      <c r="B1559" s="227" t="s">
        <v>2959</v>
      </c>
      <c r="C1559" s="339" t="s">
        <v>2960</v>
      </c>
    </row>
    <row r="1560" spans="1:3">
      <c r="A1560" s="234" t="s">
        <v>1904</v>
      </c>
      <c r="B1560" s="227" t="s">
        <v>1905</v>
      </c>
      <c r="C1560" s="339"/>
    </row>
    <row r="1561" spans="1:3" ht="15" thickBot="1">
      <c r="A1561" s="235" t="s">
        <v>1906</v>
      </c>
      <c r="B1561" s="236" t="s">
        <v>201</v>
      </c>
      <c r="C1561" s="340"/>
    </row>
    <row r="1562" spans="1:3">
      <c r="A1562" s="231" t="s">
        <v>1431</v>
      </c>
      <c r="B1562" s="232" t="s">
        <v>2961</v>
      </c>
      <c r="C1562" s="233" t="s">
        <v>1902</v>
      </c>
    </row>
    <row r="1563" spans="1:3">
      <c r="A1563" s="234" t="s">
        <v>1433</v>
      </c>
      <c r="B1563" s="227" t="s">
        <v>2962</v>
      </c>
      <c r="C1563" s="339" t="s">
        <v>2963</v>
      </c>
    </row>
    <row r="1564" spans="1:3">
      <c r="A1564" s="234" t="s">
        <v>1904</v>
      </c>
      <c r="B1564" s="227" t="s">
        <v>1981</v>
      </c>
      <c r="C1564" s="339"/>
    </row>
    <row r="1565" spans="1:3" ht="15" thickBot="1">
      <c r="A1565" s="235" t="s">
        <v>1906</v>
      </c>
      <c r="B1565" s="236" t="s">
        <v>774</v>
      </c>
      <c r="C1565" s="340"/>
    </row>
    <row r="1566" spans="1:3">
      <c r="A1566" s="231" t="s">
        <v>1431</v>
      </c>
      <c r="B1566" s="232" t="s">
        <v>2964</v>
      </c>
      <c r="C1566" s="233" t="s">
        <v>1902</v>
      </c>
    </row>
    <row r="1567" spans="1:3">
      <c r="A1567" s="234" t="s">
        <v>1433</v>
      </c>
      <c r="B1567" s="227" t="s">
        <v>2965</v>
      </c>
      <c r="C1567" s="339" t="s">
        <v>2966</v>
      </c>
    </row>
    <row r="1568" spans="1:3">
      <c r="A1568" s="234" t="s">
        <v>1904</v>
      </c>
      <c r="B1568" s="227" t="s">
        <v>1934</v>
      </c>
      <c r="C1568" s="339"/>
    </row>
    <row r="1569" spans="1:3" ht="15" thickBot="1">
      <c r="A1569" s="235" t="s">
        <v>1906</v>
      </c>
      <c r="B1569" s="236" t="s">
        <v>24</v>
      </c>
      <c r="C1569" s="340"/>
    </row>
    <row r="1570" spans="1:3">
      <c r="A1570" s="231" t="s">
        <v>1431</v>
      </c>
      <c r="B1570" s="232" t="s">
        <v>2967</v>
      </c>
      <c r="C1570" s="233" t="s">
        <v>1902</v>
      </c>
    </row>
    <row r="1571" spans="1:3">
      <c r="A1571" s="234" t="s">
        <v>1433</v>
      </c>
      <c r="B1571" s="227" t="s">
        <v>2968</v>
      </c>
      <c r="C1571" s="339" t="s">
        <v>2969</v>
      </c>
    </row>
    <row r="1572" spans="1:3">
      <c r="A1572" s="234" t="s">
        <v>1904</v>
      </c>
      <c r="B1572" s="227" t="s">
        <v>2146</v>
      </c>
      <c r="C1572" s="339"/>
    </row>
    <row r="1573" spans="1:3" ht="15" thickBot="1">
      <c r="A1573" s="235" t="s">
        <v>1906</v>
      </c>
      <c r="B1573" s="236" t="s">
        <v>24</v>
      </c>
      <c r="C1573" s="340"/>
    </row>
    <row r="1574" spans="1:3">
      <c r="A1574" s="231" t="s">
        <v>1431</v>
      </c>
      <c r="B1574" s="232" t="s">
        <v>2970</v>
      </c>
      <c r="C1574" s="233" t="s">
        <v>1902</v>
      </c>
    </row>
    <row r="1575" spans="1:3">
      <c r="A1575" s="234" t="s">
        <v>1433</v>
      </c>
      <c r="B1575" s="227" t="s">
        <v>2971</v>
      </c>
      <c r="C1575" s="339" t="s">
        <v>2258</v>
      </c>
    </row>
    <row r="1576" spans="1:3">
      <c r="A1576" s="234" t="s">
        <v>1904</v>
      </c>
      <c r="B1576" s="227" t="s">
        <v>1977</v>
      </c>
      <c r="C1576" s="339"/>
    </row>
    <row r="1577" spans="1:3" ht="15" thickBot="1">
      <c r="A1577" s="235" t="s">
        <v>1906</v>
      </c>
      <c r="B1577" s="236" t="s">
        <v>24</v>
      </c>
      <c r="C1577" s="340"/>
    </row>
    <row r="1578" spans="1:3">
      <c r="A1578" s="231" t="s">
        <v>1431</v>
      </c>
      <c r="B1578" s="232" t="s">
        <v>2972</v>
      </c>
      <c r="C1578" s="233" t="s">
        <v>1902</v>
      </c>
    </row>
    <row r="1579" spans="1:3">
      <c r="A1579" s="234" t="s">
        <v>1433</v>
      </c>
      <c r="B1579" s="227" t="s">
        <v>2973</v>
      </c>
      <c r="C1579" s="339" t="s">
        <v>2974</v>
      </c>
    </row>
    <row r="1580" spans="1:3">
      <c r="A1580" s="234" t="s">
        <v>1904</v>
      </c>
      <c r="B1580" s="227" t="s">
        <v>1977</v>
      </c>
      <c r="C1580" s="339"/>
    </row>
    <row r="1581" spans="1:3" ht="15" thickBot="1">
      <c r="A1581" s="235" t="s">
        <v>1906</v>
      </c>
      <c r="B1581" s="236" t="s">
        <v>24</v>
      </c>
      <c r="C1581" s="340"/>
    </row>
    <row r="1582" spans="1:3">
      <c r="A1582" s="231" t="s">
        <v>1431</v>
      </c>
      <c r="B1582" s="232" t="s">
        <v>2975</v>
      </c>
      <c r="C1582" s="233" t="s">
        <v>1902</v>
      </c>
    </row>
    <row r="1583" spans="1:3">
      <c r="A1583" s="234" t="s">
        <v>1433</v>
      </c>
      <c r="B1583" s="227" t="s">
        <v>2976</v>
      </c>
      <c r="C1583" s="339" t="s">
        <v>2921</v>
      </c>
    </row>
    <row r="1584" spans="1:3">
      <c r="A1584" s="234" t="s">
        <v>1904</v>
      </c>
      <c r="B1584" s="227" t="s">
        <v>2370</v>
      </c>
      <c r="C1584" s="339"/>
    </row>
    <row r="1585" spans="1:3" ht="15" thickBot="1">
      <c r="A1585" s="235" t="s">
        <v>1906</v>
      </c>
      <c r="B1585" s="236" t="s">
        <v>24</v>
      </c>
      <c r="C1585" s="340"/>
    </row>
    <row r="1586" spans="1:3">
      <c r="A1586" s="231" t="s">
        <v>1431</v>
      </c>
      <c r="B1586" s="232" t="s">
        <v>2977</v>
      </c>
      <c r="C1586" s="233" t="s">
        <v>1902</v>
      </c>
    </row>
    <row r="1587" spans="1:3">
      <c r="A1587" s="234" t="s">
        <v>1433</v>
      </c>
      <c r="B1587" s="227" t="s">
        <v>2978</v>
      </c>
      <c r="C1587" s="339" t="s">
        <v>2979</v>
      </c>
    </row>
    <row r="1588" spans="1:3">
      <c r="A1588" s="234" t="s">
        <v>1904</v>
      </c>
      <c r="B1588" s="227" t="s">
        <v>2370</v>
      </c>
      <c r="C1588" s="339"/>
    </row>
    <row r="1589" spans="1:3" ht="15" thickBot="1">
      <c r="A1589" s="235" t="s">
        <v>1906</v>
      </c>
      <c r="B1589" s="236" t="s">
        <v>24</v>
      </c>
      <c r="C1589" s="340"/>
    </row>
    <row r="1590" spans="1:3">
      <c r="A1590" s="231" t="s">
        <v>1431</v>
      </c>
      <c r="B1590" s="232" t="s">
        <v>2980</v>
      </c>
      <c r="C1590" s="233" t="s">
        <v>1902</v>
      </c>
    </row>
    <row r="1591" spans="1:3">
      <c r="A1591" s="234" t="s">
        <v>1433</v>
      </c>
      <c r="B1591" s="227" t="s">
        <v>2981</v>
      </c>
      <c r="C1591" s="339" t="s">
        <v>2979</v>
      </c>
    </row>
    <row r="1592" spans="1:3">
      <c r="A1592" s="234" t="s">
        <v>1904</v>
      </c>
      <c r="B1592" s="227" t="s">
        <v>2370</v>
      </c>
      <c r="C1592" s="339"/>
    </row>
    <row r="1593" spans="1:3" ht="15" thickBot="1">
      <c r="A1593" s="235" t="s">
        <v>1906</v>
      </c>
      <c r="B1593" s="236" t="s">
        <v>24</v>
      </c>
      <c r="C1593" s="340"/>
    </row>
    <row r="1594" spans="1:3">
      <c r="A1594" s="231" t="s">
        <v>1431</v>
      </c>
      <c r="B1594" s="232" t="s">
        <v>2982</v>
      </c>
      <c r="C1594" s="233" t="s">
        <v>1902</v>
      </c>
    </row>
    <row r="1595" spans="1:3">
      <c r="A1595" s="234" t="s">
        <v>1433</v>
      </c>
      <c r="B1595" s="227" t="s">
        <v>2983</v>
      </c>
      <c r="C1595" s="339" t="s">
        <v>2979</v>
      </c>
    </row>
    <row r="1596" spans="1:3">
      <c r="A1596" s="234" t="s">
        <v>1904</v>
      </c>
      <c r="B1596" s="227" t="s">
        <v>2370</v>
      </c>
      <c r="C1596" s="339"/>
    </row>
    <row r="1597" spans="1:3" ht="15" thickBot="1">
      <c r="A1597" s="235" t="s">
        <v>1906</v>
      </c>
      <c r="B1597" s="236" t="s">
        <v>24</v>
      </c>
      <c r="C1597" s="340"/>
    </row>
    <row r="1598" spans="1:3">
      <c r="A1598" s="231" t="s">
        <v>1431</v>
      </c>
      <c r="B1598" s="232" t="s">
        <v>2984</v>
      </c>
      <c r="C1598" s="233" t="s">
        <v>1902</v>
      </c>
    </row>
    <row r="1599" spans="1:3">
      <c r="A1599" s="234" t="s">
        <v>1433</v>
      </c>
      <c r="B1599" s="227" t="s">
        <v>2985</v>
      </c>
      <c r="C1599" s="339" t="s">
        <v>2986</v>
      </c>
    </row>
    <row r="1600" spans="1:3">
      <c r="A1600" s="234" t="s">
        <v>1904</v>
      </c>
      <c r="B1600" s="227" t="s">
        <v>2370</v>
      </c>
      <c r="C1600" s="339"/>
    </row>
    <row r="1601" spans="1:3" ht="15" thickBot="1">
      <c r="A1601" s="235" t="s">
        <v>1906</v>
      </c>
      <c r="B1601" s="236" t="s">
        <v>24</v>
      </c>
      <c r="C1601" s="340"/>
    </row>
    <row r="1602" spans="1:3">
      <c r="A1602" s="231" t="s">
        <v>1431</v>
      </c>
      <c r="B1602" s="232" t="s">
        <v>2987</v>
      </c>
      <c r="C1602" s="233" t="s">
        <v>1902</v>
      </c>
    </row>
    <row r="1603" spans="1:3">
      <c r="A1603" s="234" t="s">
        <v>1433</v>
      </c>
      <c r="B1603" s="227" t="s">
        <v>2988</v>
      </c>
      <c r="C1603" s="339" t="s">
        <v>2986</v>
      </c>
    </row>
    <row r="1604" spans="1:3">
      <c r="A1604" s="234" t="s">
        <v>1904</v>
      </c>
      <c r="B1604" s="227" t="s">
        <v>2370</v>
      </c>
      <c r="C1604" s="339"/>
    </row>
    <row r="1605" spans="1:3" ht="15" thickBot="1">
      <c r="A1605" s="235" t="s">
        <v>1906</v>
      </c>
      <c r="B1605" s="236" t="s">
        <v>24</v>
      </c>
      <c r="C1605" s="340"/>
    </row>
    <row r="1606" spans="1:3">
      <c r="A1606" s="231" t="s">
        <v>1431</v>
      </c>
      <c r="B1606" s="232" t="s">
        <v>2989</v>
      </c>
      <c r="C1606" s="233" t="s">
        <v>1902</v>
      </c>
    </row>
    <row r="1607" spans="1:3" ht="22.5">
      <c r="A1607" s="234" t="s">
        <v>1433</v>
      </c>
      <c r="B1607" s="227" t="s">
        <v>2990</v>
      </c>
      <c r="C1607" s="339" t="s">
        <v>2258</v>
      </c>
    </row>
    <row r="1608" spans="1:3">
      <c r="A1608" s="234" t="s">
        <v>1904</v>
      </c>
      <c r="B1608" s="227" t="s">
        <v>1942</v>
      </c>
      <c r="C1608" s="339"/>
    </row>
    <row r="1609" spans="1:3" ht="15" thickBot="1">
      <c r="A1609" s="235" t="s">
        <v>1906</v>
      </c>
      <c r="B1609" s="236" t="s">
        <v>201</v>
      </c>
      <c r="C1609" s="340"/>
    </row>
    <row r="1610" spans="1:3">
      <c r="A1610" s="231" t="s">
        <v>1431</v>
      </c>
      <c r="B1610" s="232" t="s">
        <v>2991</v>
      </c>
      <c r="C1610" s="233" t="s">
        <v>1902</v>
      </c>
    </row>
    <row r="1611" spans="1:3" ht="22.5">
      <c r="A1611" s="234" t="s">
        <v>1433</v>
      </c>
      <c r="B1611" s="227" t="s">
        <v>2992</v>
      </c>
      <c r="C1611" s="339" t="s">
        <v>2258</v>
      </c>
    </row>
    <row r="1612" spans="1:3">
      <c r="A1612" s="234" t="s">
        <v>1904</v>
      </c>
      <c r="B1612" s="227" t="s">
        <v>1942</v>
      </c>
      <c r="C1612" s="339"/>
    </row>
    <row r="1613" spans="1:3" ht="15" thickBot="1">
      <c r="A1613" s="235" t="s">
        <v>1906</v>
      </c>
      <c r="B1613" s="236" t="s">
        <v>201</v>
      </c>
      <c r="C1613" s="340"/>
    </row>
    <row r="1614" spans="1:3">
      <c r="A1614" s="231" t="s">
        <v>1431</v>
      </c>
      <c r="B1614" s="232" t="s">
        <v>2993</v>
      </c>
      <c r="C1614" s="233" t="s">
        <v>1902</v>
      </c>
    </row>
    <row r="1615" spans="1:3">
      <c r="A1615" s="234" t="s">
        <v>1433</v>
      </c>
      <c r="B1615" s="227" t="s">
        <v>2994</v>
      </c>
      <c r="C1615" s="339" t="s">
        <v>2995</v>
      </c>
    </row>
    <row r="1616" spans="1:3">
      <c r="A1616" s="234" t="s">
        <v>1904</v>
      </c>
      <c r="B1616" s="227" t="s">
        <v>2370</v>
      </c>
      <c r="C1616" s="339"/>
    </row>
    <row r="1617" spans="1:3" ht="15" thickBot="1">
      <c r="A1617" s="235" t="s">
        <v>1906</v>
      </c>
      <c r="B1617" s="236" t="s">
        <v>24</v>
      </c>
      <c r="C1617" s="340"/>
    </row>
    <row r="1618" spans="1:3">
      <c r="A1618" s="231" t="s">
        <v>1431</v>
      </c>
      <c r="B1618" s="232" t="s">
        <v>2996</v>
      </c>
      <c r="C1618" s="233" t="s">
        <v>1902</v>
      </c>
    </row>
    <row r="1619" spans="1:3">
      <c r="A1619" s="234" t="s">
        <v>1433</v>
      </c>
      <c r="B1619" s="227" t="s">
        <v>2997</v>
      </c>
      <c r="C1619" s="339" t="s">
        <v>2998</v>
      </c>
    </row>
    <row r="1620" spans="1:3">
      <c r="A1620" s="234" t="s">
        <v>1904</v>
      </c>
      <c r="B1620" s="227" t="s">
        <v>2370</v>
      </c>
      <c r="C1620" s="339"/>
    </row>
    <row r="1621" spans="1:3" ht="15" thickBot="1">
      <c r="A1621" s="235" t="s">
        <v>1906</v>
      </c>
      <c r="B1621" s="236" t="s">
        <v>26</v>
      </c>
      <c r="C1621" s="340"/>
    </row>
    <row r="1622" spans="1:3">
      <c r="A1622" s="231" t="s">
        <v>1431</v>
      </c>
      <c r="B1622" s="232" t="s">
        <v>2999</v>
      </c>
      <c r="C1622" s="233" t="s">
        <v>1902</v>
      </c>
    </row>
    <row r="1623" spans="1:3">
      <c r="A1623" s="234" t="s">
        <v>1433</v>
      </c>
      <c r="B1623" s="227" t="s">
        <v>3000</v>
      </c>
      <c r="C1623" s="339" t="s">
        <v>3001</v>
      </c>
    </row>
    <row r="1624" spans="1:3">
      <c r="A1624" s="234" t="s">
        <v>1904</v>
      </c>
      <c r="B1624" s="227" t="s">
        <v>2370</v>
      </c>
      <c r="C1624" s="339"/>
    </row>
    <row r="1625" spans="1:3" ht="15" thickBot="1">
      <c r="A1625" s="235" t="s">
        <v>1906</v>
      </c>
      <c r="B1625" s="236" t="s">
        <v>26</v>
      </c>
      <c r="C1625" s="340"/>
    </row>
    <row r="1626" spans="1:3">
      <c r="A1626" s="231" t="s">
        <v>1431</v>
      </c>
      <c r="B1626" s="232" t="s">
        <v>3002</v>
      </c>
      <c r="C1626" s="233" t="s">
        <v>1902</v>
      </c>
    </row>
    <row r="1627" spans="1:3">
      <c r="A1627" s="234" t="s">
        <v>1433</v>
      </c>
      <c r="B1627" s="227" t="s">
        <v>3003</v>
      </c>
      <c r="C1627" s="339" t="s">
        <v>3004</v>
      </c>
    </row>
    <row r="1628" spans="1:3">
      <c r="A1628" s="234" t="s">
        <v>1904</v>
      </c>
      <c r="B1628" s="227" t="s">
        <v>2370</v>
      </c>
      <c r="C1628" s="339"/>
    </row>
    <row r="1629" spans="1:3" ht="15" thickBot="1">
      <c r="A1629" s="235" t="s">
        <v>1906</v>
      </c>
      <c r="B1629" s="236" t="s">
        <v>26</v>
      </c>
      <c r="C1629" s="340"/>
    </row>
    <row r="1630" spans="1:3">
      <c r="A1630" s="231" t="s">
        <v>1431</v>
      </c>
      <c r="B1630" s="232" t="s">
        <v>3005</v>
      </c>
      <c r="C1630" s="233" t="s">
        <v>1902</v>
      </c>
    </row>
    <row r="1631" spans="1:3">
      <c r="A1631" s="234" t="s">
        <v>1433</v>
      </c>
      <c r="B1631" s="227" t="s">
        <v>3006</v>
      </c>
      <c r="C1631" s="339" t="s">
        <v>3007</v>
      </c>
    </row>
    <row r="1632" spans="1:3">
      <c r="A1632" s="234" t="s">
        <v>1904</v>
      </c>
      <c r="B1632" s="227" t="s">
        <v>2370</v>
      </c>
      <c r="C1632" s="339"/>
    </row>
    <row r="1633" spans="1:3" ht="15" thickBot="1">
      <c r="A1633" s="235" t="s">
        <v>1906</v>
      </c>
      <c r="B1633" s="236" t="s">
        <v>26</v>
      </c>
      <c r="C1633" s="340"/>
    </row>
    <row r="1634" spans="1:3">
      <c r="A1634" s="231" t="s">
        <v>1431</v>
      </c>
      <c r="B1634" s="232" t="s">
        <v>3008</v>
      </c>
      <c r="C1634" s="233" t="s">
        <v>1902</v>
      </c>
    </row>
    <row r="1635" spans="1:3">
      <c r="A1635" s="234" t="s">
        <v>1433</v>
      </c>
      <c r="B1635" s="227" t="s">
        <v>3009</v>
      </c>
      <c r="C1635" s="339" t="s">
        <v>3010</v>
      </c>
    </row>
    <row r="1636" spans="1:3">
      <c r="A1636" s="234" t="s">
        <v>1904</v>
      </c>
      <c r="B1636" s="227" t="s">
        <v>2370</v>
      </c>
      <c r="C1636" s="339"/>
    </row>
    <row r="1637" spans="1:3" ht="15" thickBot="1">
      <c r="A1637" s="235" t="s">
        <v>1906</v>
      </c>
      <c r="B1637" s="236" t="s">
        <v>24</v>
      </c>
      <c r="C1637" s="340"/>
    </row>
    <row r="1638" spans="1:3">
      <c r="A1638" s="231" t="s">
        <v>1431</v>
      </c>
      <c r="B1638" s="232" t="s">
        <v>3011</v>
      </c>
      <c r="C1638" s="233" t="s">
        <v>1902</v>
      </c>
    </row>
    <row r="1639" spans="1:3">
      <c r="A1639" s="234" t="s">
        <v>1433</v>
      </c>
      <c r="B1639" s="227" t="s">
        <v>3012</v>
      </c>
      <c r="C1639" s="339" t="s">
        <v>3013</v>
      </c>
    </row>
    <row r="1640" spans="1:3">
      <c r="A1640" s="234" t="s">
        <v>1904</v>
      </c>
      <c r="B1640" s="227" t="s">
        <v>2370</v>
      </c>
      <c r="C1640" s="339"/>
    </row>
    <row r="1641" spans="1:3" ht="15" thickBot="1">
      <c r="A1641" s="235" t="s">
        <v>1906</v>
      </c>
      <c r="B1641" s="236" t="s">
        <v>24</v>
      </c>
      <c r="C1641" s="340"/>
    </row>
    <row r="1642" spans="1:3">
      <c r="A1642" s="231" t="s">
        <v>1431</v>
      </c>
      <c r="B1642" s="232" t="s">
        <v>3014</v>
      </c>
      <c r="C1642" s="233" t="s">
        <v>1902</v>
      </c>
    </row>
    <row r="1643" spans="1:3">
      <c r="A1643" s="234" t="s">
        <v>1433</v>
      </c>
      <c r="B1643" s="227" t="s">
        <v>3015</v>
      </c>
      <c r="C1643" s="339" t="s">
        <v>3016</v>
      </c>
    </row>
    <row r="1644" spans="1:3">
      <c r="A1644" s="234" t="s">
        <v>1904</v>
      </c>
      <c r="B1644" s="227" t="s">
        <v>2370</v>
      </c>
      <c r="C1644" s="339"/>
    </row>
    <row r="1645" spans="1:3" ht="15" thickBot="1">
      <c r="A1645" s="235" t="s">
        <v>1906</v>
      </c>
      <c r="B1645" s="236" t="s">
        <v>24</v>
      </c>
      <c r="C1645" s="340"/>
    </row>
    <row r="1646" spans="1:3">
      <c r="A1646" s="231" t="s">
        <v>1431</v>
      </c>
      <c r="B1646" s="232" t="s">
        <v>3017</v>
      </c>
      <c r="C1646" s="233" t="s">
        <v>1902</v>
      </c>
    </row>
    <row r="1647" spans="1:3">
      <c r="A1647" s="234" t="s">
        <v>1433</v>
      </c>
      <c r="B1647" s="227" t="s">
        <v>715</v>
      </c>
      <c r="C1647" s="339" t="s">
        <v>3018</v>
      </c>
    </row>
    <row r="1648" spans="1:3">
      <c r="A1648" s="234" t="s">
        <v>1904</v>
      </c>
      <c r="B1648" s="227" t="s">
        <v>2370</v>
      </c>
      <c r="C1648" s="339"/>
    </row>
    <row r="1649" spans="1:3" ht="15" thickBot="1">
      <c r="A1649" s="235" t="s">
        <v>1906</v>
      </c>
      <c r="B1649" s="236" t="s">
        <v>24</v>
      </c>
      <c r="C1649" s="340"/>
    </row>
    <row r="1650" spans="1:3">
      <c r="A1650" s="231" t="s">
        <v>1431</v>
      </c>
      <c r="B1650" s="232" t="s">
        <v>3019</v>
      </c>
      <c r="C1650" s="233" t="s">
        <v>1902</v>
      </c>
    </row>
    <row r="1651" spans="1:3">
      <c r="A1651" s="234" t="s">
        <v>1433</v>
      </c>
      <c r="B1651" s="227" t="s">
        <v>743</v>
      </c>
      <c r="C1651" s="339" t="s">
        <v>3020</v>
      </c>
    </row>
    <row r="1652" spans="1:3">
      <c r="A1652" s="234" t="s">
        <v>1904</v>
      </c>
      <c r="B1652" s="227" t="s">
        <v>2370</v>
      </c>
      <c r="C1652" s="339"/>
    </row>
    <row r="1653" spans="1:3" ht="15" thickBot="1">
      <c r="A1653" s="235" t="s">
        <v>1906</v>
      </c>
      <c r="B1653" s="236" t="s">
        <v>24</v>
      </c>
      <c r="C1653" s="340"/>
    </row>
    <row r="1654" spans="1:3">
      <c r="A1654" s="231" t="s">
        <v>1431</v>
      </c>
      <c r="B1654" s="232" t="s">
        <v>3021</v>
      </c>
      <c r="C1654" s="233" t="s">
        <v>1902</v>
      </c>
    </row>
    <row r="1655" spans="1:3">
      <c r="A1655" s="234" t="s">
        <v>1433</v>
      </c>
      <c r="B1655" s="227" t="s">
        <v>3022</v>
      </c>
      <c r="C1655" s="339" t="s">
        <v>2473</v>
      </c>
    </row>
    <row r="1656" spans="1:3">
      <c r="A1656" s="234" t="s">
        <v>1904</v>
      </c>
      <c r="B1656" s="227" t="s">
        <v>2370</v>
      </c>
      <c r="C1656" s="339"/>
    </row>
    <row r="1657" spans="1:3" ht="15" thickBot="1">
      <c r="A1657" s="235" t="s">
        <v>1906</v>
      </c>
      <c r="B1657" s="236" t="s">
        <v>24</v>
      </c>
      <c r="C1657" s="340"/>
    </row>
    <row r="1658" spans="1:3">
      <c r="A1658" s="231" t="s">
        <v>1431</v>
      </c>
      <c r="B1658" s="232" t="s">
        <v>3023</v>
      </c>
      <c r="C1658" s="233" t="s">
        <v>1902</v>
      </c>
    </row>
    <row r="1659" spans="1:3">
      <c r="A1659" s="234" t="s">
        <v>1433</v>
      </c>
      <c r="B1659" s="227" t="s">
        <v>3024</v>
      </c>
      <c r="C1659" s="339" t="s">
        <v>3025</v>
      </c>
    </row>
    <row r="1660" spans="1:3">
      <c r="A1660" s="234" t="s">
        <v>1904</v>
      </c>
      <c r="B1660" s="227" t="s">
        <v>2370</v>
      </c>
      <c r="C1660" s="339"/>
    </row>
    <row r="1661" spans="1:3" ht="15" thickBot="1">
      <c r="A1661" s="235" t="s">
        <v>1906</v>
      </c>
      <c r="B1661" s="236" t="s">
        <v>24</v>
      </c>
      <c r="C1661" s="340"/>
    </row>
    <row r="1662" spans="1:3">
      <c r="A1662" s="231" t="s">
        <v>1431</v>
      </c>
      <c r="B1662" s="232" t="s">
        <v>3026</v>
      </c>
      <c r="C1662" s="233" t="s">
        <v>1902</v>
      </c>
    </row>
    <row r="1663" spans="1:3">
      <c r="A1663" s="234" t="s">
        <v>1433</v>
      </c>
      <c r="B1663" s="227" t="s">
        <v>3027</v>
      </c>
      <c r="C1663" s="339" t="s">
        <v>3028</v>
      </c>
    </row>
    <row r="1664" spans="1:3">
      <c r="A1664" s="234" t="s">
        <v>1904</v>
      </c>
      <c r="B1664" s="227" t="s">
        <v>2370</v>
      </c>
      <c r="C1664" s="339"/>
    </row>
    <row r="1665" spans="1:3" ht="15" thickBot="1">
      <c r="A1665" s="235" t="s">
        <v>1906</v>
      </c>
      <c r="B1665" s="236" t="s">
        <v>24</v>
      </c>
      <c r="C1665" s="340"/>
    </row>
    <row r="1666" spans="1:3">
      <c r="A1666" s="231" t="s">
        <v>1431</v>
      </c>
      <c r="B1666" s="232" t="s">
        <v>3029</v>
      </c>
      <c r="C1666" s="233" t="s">
        <v>1902</v>
      </c>
    </row>
    <row r="1667" spans="1:3" ht="22.5">
      <c r="A1667" s="234" t="s">
        <v>1433</v>
      </c>
      <c r="B1667" s="227" t="s">
        <v>741</v>
      </c>
      <c r="C1667" s="339" t="s">
        <v>3030</v>
      </c>
    </row>
    <row r="1668" spans="1:3">
      <c r="A1668" s="234" t="s">
        <v>1904</v>
      </c>
      <c r="B1668" s="227" t="s">
        <v>2370</v>
      </c>
      <c r="C1668" s="339"/>
    </row>
    <row r="1669" spans="1:3" ht="15" thickBot="1">
      <c r="A1669" s="235" t="s">
        <v>1906</v>
      </c>
      <c r="B1669" s="236" t="s">
        <v>24</v>
      </c>
      <c r="C1669" s="340"/>
    </row>
    <row r="1670" spans="1:3">
      <c r="A1670" s="231" t="s">
        <v>1431</v>
      </c>
      <c r="B1670" s="232" t="s">
        <v>3031</v>
      </c>
      <c r="C1670" s="233" t="s">
        <v>1902</v>
      </c>
    </row>
    <row r="1671" spans="1:3">
      <c r="A1671" s="234" t="s">
        <v>1433</v>
      </c>
      <c r="B1671" s="227" t="s">
        <v>3032</v>
      </c>
      <c r="C1671" s="339" t="s">
        <v>3033</v>
      </c>
    </row>
    <row r="1672" spans="1:3">
      <c r="A1672" s="234" t="s">
        <v>1904</v>
      </c>
      <c r="B1672" s="227" t="s">
        <v>2370</v>
      </c>
      <c r="C1672" s="339"/>
    </row>
    <row r="1673" spans="1:3" ht="15" thickBot="1">
      <c r="A1673" s="235" t="s">
        <v>1906</v>
      </c>
      <c r="B1673" s="236" t="s">
        <v>26</v>
      </c>
      <c r="C1673" s="340"/>
    </row>
    <row r="1674" spans="1:3">
      <c r="A1674" s="231" t="s">
        <v>1431</v>
      </c>
      <c r="B1674" s="232" t="s">
        <v>3034</v>
      </c>
      <c r="C1674" s="233" t="s">
        <v>1902</v>
      </c>
    </row>
    <row r="1675" spans="1:3">
      <c r="A1675" s="234" t="s">
        <v>1433</v>
      </c>
      <c r="B1675" s="227" t="s">
        <v>3035</v>
      </c>
      <c r="C1675" s="339" t="s">
        <v>3036</v>
      </c>
    </row>
    <row r="1676" spans="1:3">
      <c r="A1676" s="234" t="s">
        <v>1904</v>
      </c>
      <c r="B1676" s="227" t="s">
        <v>2370</v>
      </c>
      <c r="C1676" s="339"/>
    </row>
    <row r="1677" spans="1:3" ht="15" thickBot="1">
      <c r="A1677" s="235" t="s">
        <v>1906</v>
      </c>
      <c r="B1677" s="236" t="s">
        <v>24</v>
      </c>
      <c r="C1677" s="340"/>
    </row>
    <row r="1678" spans="1:3">
      <c r="A1678" s="231" t="s">
        <v>1431</v>
      </c>
      <c r="B1678" s="232" t="s">
        <v>3037</v>
      </c>
      <c r="C1678" s="233" t="s">
        <v>1902</v>
      </c>
    </row>
    <row r="1679" spans="1:3">
      <c r="A1679" s="234" t="s">
        <v>1433</v>
      </c>
      <c r="B1679" s="227" t="s">
        <v>3038</v>
      </c>
      <c r="C1679" s="339" t="s">
        <v>3039</v>
      </c>
    </row>
    <row r="1680" spans="1:3">
      <c r="A1680" s="234" t="s">
        <v>1904</v>
      </c>
      <c r="B1680" s="227" t="s">
        <v>2370</v>
      </c>
      <c r="C1680" s="339"/>
    </row>
    <row r="1681" spans="1:3" ht="15" thickBot="1">
      <c r="A1681" s="235" t="s">
        <v>1906</v>
      </c>
      <c r="B1681" s="236" t="s">
        <v>24</v>
      </c>
      <c r="C1681" s="340"/>
    </row>
    <row r="1682" spans="1:3">
      <c r="A1682" s="231" t="s">
        <v>1431</v>
      </c>
      <c r="B1682" s="232" t="s">
        <v>3040</v>
      </c>
      <c r="C1682" s="233" t="s">
        <v>1902</v>
      </c>
    </row>
    <row r="1683" spans="1:3">
      <c r="A1683" s="234" t="s">
        <v>1433</v>
      </c>
      <c r="B1683" s="227" t="s">
        <v>3041</v>
      </c>
      <c r="C1683" s="339" t="s">
        <v>3039</v>
      </c>
    </row>
    <row r="1684" spans="1:3">
      <c r="A1684" s="234" t="s">
        <v>1904</v>
      </c>
      <c r="B1684" s="227" t="s">
        <v>2370</v>
      </c>
      <c r="C1684" s="339"/>
    </row>
    <row r="1685" spans="1:3" ht="15" thickBot="1">
      <c r="A1685" s="235" t="s">
        <v>1906</v>
      </c>
      <c r="B1685" s="236" t="s">
        <v>26</v>
      </c>
      <c r="C1685" s="340"/>
    </row>
    <row r="1686" spans="1:3">
      <c r="A1686" s="231" t="s">
        <v>1431</v>
      </c>
      <c r="B1686" s="232" t="s">
        <v>3042</v>
      </c>
      <c r="C1686" s="233" t="s">
        <v>1902</v>
      </c>
    </row>
    <row r="1687" spans="1:3">
      <c r="A1687" s="234" t="s">
        <v>1433</v>
      </c>
      <c r="B1687" s="227" t="s">
        <v>3043</v>
      </c>
      <c r="C1687" s="339" t="s">
        <v>3044</v>
      </c>
    </row>
    <row r="1688" spans="1:3">
      <c r="A1688" s="234" t="s">
        <v>1904</v>
      </c>
      <c r="B1688" s="227" t="s">
        <v>2370</v>
      </c>
      <c r="C1688" s="339"/>
    </row>
    <row r="1689" spans="1:3" ht="15" thickBot="1">
      <c r="A1689" s="235" t="s">
        <v>1906</v>
      </c>
      <c r="B1689" s="236" t="s">
        <v>24</v>
      </c>
      <c r="C1689" s="340"/>
    </row>
    <row r="1690" spans="1:3">
      <c r="A1690" s="231" t="s">
        <v>1431</v>
      </c>
      <c r="B1690" s="232" t="s">
        <v>3045</v>
      </c>
      <c r="C1690" s="233" t="s">
        <v>1902</v>
      </c>
    </row>
    <row r="1691" spans="1:3">
      <c r="A1691" s="234" t="s">
        <v>1433</v>
      </c>
      <c r="B1691" s="227" t="s">
        <v>735</v>
      </c>
      <c r="C1691" s="339" t="s">
        <v>3046</v>
      </c>
    </row>
    <row r="1692" spans="1:3">
      <c r="A1692" s="234" t="s">
        <v>1904</v>
      </c>
      <c r="B1692" s="227" t="s">
        <v>2370</v>
      </c>
      <c r="C1692" s="339"/>
    </row>
    <row r="1693" spans="1:3" ht="15" thickBot="1">
      <c r="A1693" s="235" t="s">
        <v>1906</v>
      </c>
      <c r="B1693" s="236" t="s">
        <v>24</v>
      </c>
      <c r="C1693" s="340"/>
    </row>
    <row r="1694" spans="1:3">
      <c r="A1694" s="231" t="s">
        <v>1431</v>
      </c>
      <c r="B1694" s="232" t="s">
        <v>3047</v>
      </c>
      <c r="C1694" s="233" t="s">
        <v>1902</v>
      </c>
    </row>
    <row r="1695" spans="1:3">
      <c r="A1695" s="234" t="s">
        <v>1433</v>
      </c>
      <c r="B1695" s="227" t="s">
        <v>3048</v>
      </c>
      <c r="C1695" s="339" t="s">
        <v>3049</v>
      </c>
    </row>
    <row r="1696" spans="1:3">
      <c r="A1696" s="234" t="s">
        <v>1904</v>
      </c>
      <c r="B1696" s="227" t="s">
        <v>2370</v>
      </c>
      <c r="C1696" s="339"/>
    </row>
    <row r="1697" spans="1:3" ht="15" thickBot="1">
      <c r="A1697" s="235" t="s">
        <v>1906</v>
      </c>
      <c r="B1697" s="236" t="s">
        <v>24</v>
      </c>
      <c r="C1697" s="340"/>
    </row>
    <row r="1698" spans="1:3">
      <c r="A1698" s="231" t="s">
        <v>1431</v>
      </c>
      <c r="B1698" s="232" t="s">
        <v>3050</v>
      </c>
      <c r="C1698" s="233" t="s">
        <v>1902</v>
      </c>
    </row>
    <row r="1699" spans="1:3">
      <c r="A1699" s="234" t="s">
        <v>1433</v>
      </c>
      <c r="B1699" s="227" t="s">
        <v>3051</v>
      </c>
      <c r="C1699" s="339" t="s">
        <v>3052</v>
      </c>
    </row>
    <row r="1700" spans="1:3">
      <c r="A1700" s="234" t="s">
        <v>1904</v>
      </c>
      <c r="B1700" s="227" t="s">
        <v>2370</v>
      </c>
      <c r="C1700" s="339"/>
    </row>
    <row r="1701" spans="1:3" ht="15" thickBot="1">
      <c r="A1701" s="235" t="s">
        <v>1906</v>
      </c>
      <c r="B1701" s="236" t="s">
        <v>24</v>
      </c>
      <c r="C1701" s="340"/>
    </row>
    <row r="1702" spans="1:3">
      <c r="A1702" s="231" t="s">
        <v>1431</v>
      </c>
      <c r="B1702" s="232" t="s">
        <v>3053</v>
      </c>
      <c r="C1702" s="233" t="s">
        <v>1902</v>
      </c>
    </row>
    <row r="1703" spans="1:3">
      <c r="A1703" s="234" t="s">
        <v>1433</v>
      </c>
      <c r="B1703" s="227" t="s">
        <v>3054</v>
      </c>
      <c r="C1703" s="339" t="s">
        <v>3055</v>
      </c>
    </row>
    <row r="1704" spans="1:3">
      <c r="A1704" s="234" t="s">
        <v>1904</v>
      </c>
      <c r="B1704" s="227" t="s">
        <v>2370</v>
      </c>
      <c r="C1704" s="339"/>
    </row>
    <row r="1705" spans="1:3" ht="15" thickBot="1">
      <c r="A1705" s="235" t="s">
        <v>1906</v>
      </c>
      <c r="B1705" s="236" t="s">
        <v>24</v>
      </c>
      <c r="C1705" s="340"/>
    </row>
    <row r="1706" spans="1:3">
      <c r="A1706" s="231" t="s">
        <v>1431</v>
      </c>
      <c r="B1706" s="232" t="s">
        <v>3056</v>
      </c>
      <c r="C1706" s="233" t="s">
        <v>1902</v>
      </c>
    </row>
    <row r="1707" spans="1:3">
      <c r="A1707" s="234" t="s">
        <v>1433</v>
      </c>
      <c r="B1707" s="227" t="s">
        <v>3057</v>
      </c>
      <c r="C1707" s="339" t="s">
        <v>3058</v>
      </c>
    </row>
    <row r="1708" spans="1:3">
      <c r="A1708" s="234" t="s">
        <v>1904</v>
      </c>
      <c r="B1708" s="227" t="s">
        <v>2370</v>
      </c>
      <c r="C1708" s="339"/>
    </row>
    <row r="1709" spans="1:3" ht="15" thickBot="1">
      <c r="A1709" s="235" t="s">
        <v>1906</v>
      </c>
      <c r="B1709" s="236" t="s">
        <v>24</v>
      </c>
      <c r="C1709" s="340"/>
    </row>
    <row r="1710" spans="1:3">
      <c r="A1710" s="231" t="s">
        <v>1431</v>
      </c>
      <c r="B1710" s="232" t="s">
        <v>3059</v>
      </c>
      <c r="C1710" s="233" t="s">
        <v>1902</v>
      </c>
    </row>
    <row r="1711" spans="1:3">
      <c r="A1711" s="234" t="s">
        <v>1433</v>
      </c>
      <c r="B1711" s="227" t="s">
        <v>3060</v>
      </c>
      <c r="C1711" s="339" t="s">
        <v>3061</v>
      </c>
    </row>
    <row r="1712" spans="1:3">
      <c r="A1712" s="234" t="s">
        <v>1904</v>
      </c>
      <c r="B1712" s="227" t="s">
        <v>2370</v>
      </c>
      <c r="C1712" s="339"/>
    </row>
    <row r="1713" spans="1:3" ht="15" thickBot="1">
      <c r="A1713" s="235" t="s">
        <v>1906</v>
      </c>
      <c r="B1713" s="236" t="s">
        <v>24</v>
      </c>
      <c r="C1713" s="340"/>
    </row>
    <row r="1714" spans="1:3">
      <c r="A1714" s="231" t="s">
        <v>1431</v>
      </c>
      <c r="B1714" s="232" t="s">
        <v>3062</v>
      </c>
      <c r="C1714" s="233" t="s">
        <v>1902</v>
      </c>
    </row>
    <row r="1715" spans="1:3">
      <c r="A1715" s="234" t="s">
        <v>1433</v>
      </c>
      <c r="B1715" s="227" t="s">
        <v>3063</v>
      </c>
      <c r="C1715" s="339" t="s">
        <v>3064</v>
      </c>
    </row>
    <row r="1716" spans="1:3">
      <c r="A1716" s="234" t="s">
        <v>1904</v>
      </c>
      <c r="B1716" s="227" t="s">
        <v>2490</v>
      </c>
      <c r="C1716" s="339"/>
    </row>
    <row r="1717" spans="1:3" ht="15" thickBot="1">
      <c r="A1717" s="235" t="s">
        <v>1906</v>
      </c>
      <c r="B1717" s="236" t="s">
        <v>24</v>
      </c>
      <c r="C1717" s="340"/>
    </row>
    <row r="1718" spans="1:3">
      <c r="A1718" s="231" t="s">
        <v>1431</v>
      </c>
      <c r="B1718" s="232" t="s">
        <v>3065</v>
      </c>
      <c r="C1718" s="233" t="s">
        <v>1902</v>
      </c>
    </row>
    <row r="1719" spans="1:3">
      <c r="A1719" s="234" t="s">
        <v>1433</v>
      </c>
      <c r="B1719" s="227" t="s">
        <v>3066</v>
      </c>
      <c r="C1719" s="339" t="s">
        <v>3067</v>
      </c>
    </row>
    <row r="1720" spans="1:3">
      <c r="A1720" s="234" t="s">
        <v>1904</v>
      </c>
      <c r="B1720" s="227" t="s">
        <v>2490</v>
      </c>
      <c r="C1720" s="339"/>
    </row>
    <row r="1721" spans="1:3" ht="15" thickBot="1">
      <c r="A1721" s="235" t="s">
        <v>1906</v>
      </c>
      <c r="B1721" s="236" t="s">
        <v>24</v>
      </c>
      <c r="C1721" s="340"/>
    </row>
    <row r="1722" spans="1:3">
      <c r="A1722" s="231" t="s">
        <v>1431</v>
      </c>
      <c r="B1722" s="232" t="s">
        <v>3068</v>
      </c>
      <c r="C1722" s="233" t="s">
        <v>1902</v>
      </c>
    </row>
    <row r="1723" spans="1:3">
      <c r="A1723" s="234" t="s">
        <v>1433</v>
      </c>
      <c r="B1723" s="227" t="s">
        <v>1364</v>
      </c>
      <c r="C1723" s="339" t="s">
        <v>3069</v>
      </c>
    </row>
    <row r="1724" spans="1:3">
      <c r="A1724" s="234" t="s">
        <v>1904</v>
      </c>
      <c r="B1724" s="227" t="s">
        <v>2490</v>
      </c>
      <c r="C1724" s="339"/>
    </row>
    <row r="1725" spans="1:3" ht="15" thickBot="1">
      <c r="A1725" s="235" t="s">
        <v>1906</v>
      </c>
      <c r="B1725" s="236" t="s">
        <v>24</v>
      </c>
      <c r="C1725" s="340"/>
    </row>
    <row r="1726" spans="1:3">
      <c r="A1726" s="231" t="s">
        <v>1431</v>
      </c>
      <c r="B1726" s="232" t="s">
        <v>3070</v>
      </c>
      <c r="C1726" s="233" t="s">
        <v>1902</v>
      </c>
    </row>
    <row r="1727" spans="1:3" ht="22.5">
      <c r="A1727" s="234" t="s">
        <v>1433</v>
      </c>
      <c r="B1727" s="227" t="s">
        <v>693</v>
      </c>
      <c r="C1727" s="339" t="s">
        <v>3071</v>
      </c>
    </row>
    <row r="1728" spans="1:3">
      <c r="A1728" s="234" t="s">
        <v>1904</v>
      </c>
      <c r="B1728" s="227" t="s">
        <v>2490</v>
      </c>
      <c r="C1728" s="339"/>
    </row>
    <row r="1729" spans="1:3" ht="15" thickBot="1">
      <c r="A1729" s="235" t="s">
        <v>1906</v>
      </c>
      <c r="B1729" s="236" t="s">
        <v>24</v>
      </c>
      <c r="C1729" s="340"/>
    </row>
    <row r="1730" spans="1:3">
      <c r="A1730" s="231" t="s">
        <v>1431</v>
      </c>
      <c r="B1730" s="232" t="s">
        <v>3072</v>
      </c>
      <c r="C1730" s="233" t="s">
        <v>1902</v>
      </c>
    </row>
    <row r="1731" spans="1:3">
      <c r="A1731" s="234" t="s">
        <v>1433</v>
      </c>
      <c r="B1731" s="227" t="s">
        <v>3073</v>
      </c>
      <c r="C1731" s="339" t="s">
        <v>3074</v>
      </c>
    </row>
    <row r="1732" spans="1:3">
      <c r="A1732" s="234" t="s">
        <v>1904</v>
      </c>
      <c r="B1732" s="227" t="s">
        <v>2490</v>
      </c>
      <c r="C1732" s="339"/>
    </row>
    <row r="1733" spans="1:3" ht="15" thickBot="1">
      <c r="A1733" s="235" t="s">
        <v>1906</v>
      </c>
      <c r="B1733" s="236" t="s">
        <v>24</v>
      </c>
      <c r="C1733" s="340"/>
    </row>
    <row r="1734" spans="1:3">
      <c r="A1734" s="231" t="s">
        <v>1431</v>
      </c>
      <c r="B1734" s="232" t="s">
        <v>3075</v>
      </c>
      <c r="C1734" s="233" t="s">
        <v>1902</v>
      </c>
    </row>
    <row r="1735" spans="1:3">
      <c r="A1735" s="234" t="s">
        <v>1433</v>
      </c>
      <c r="B1735" s="227" t="s">
        <v>3076</v>
      </c>
      <c r="C1735" s="339" t="s">
        <v>3077</v>
      </c>
    </row>
    <row r="1736" spans="1:3">
      <c r="A1736" s="234" t="s">
        <v>1904</v>
      </c>
      <c r="B1736" s="227" t="s">
        <v>2370</v>
      </c>
      <c r="C1736" s="339"/>
    </row>
    <row r="1737" spans="1:3" ht="15" thickBot="1">
      <c r="A1737" s="235" t="s">
        <v>1906</v>
      </c>
      <c r="B1737" s="236" t="s">
        <v>26</v>
      </c>
      <c r="C1737" s="340"/>
    </row>
    <row r="1738" spans="1:3">
      <c r="A1738" s="231" t="s">
        <v>1431</v>
      </c>
      <c r="B1738" s="232" t="s">
        <v>3078</v>
      </c>
      <c r="C1738" s="233" t="s">
        <v>1902</v>
      </c>
    </row>
    <row r="1739" spans="1:3">
      <c r="A1739" s="234" t="s">
        <v>1433</v>
      </c>
      <c r="B1739" s="227" t="s">
        <v>3079</v>
      </c>
      <c r="C1739" s="339" t="s">
        <v>3080</v>
      </c>
    </row>
    <row r="1740" spans="1:3">
      <c r="A1740" s="234" t="s">
        <v>1904</v>
      </c>
      <c r="B1740" s="227" t="s">
        <v>2370</v>
      </c>
      <c r="C1740" s="339"/>
    </row>
    <row r="1741" spans="1:3" ht="15" thickBot="1">
      <c r="A1741" s="235" t="s">
        <v>1906</v>
      </c>
      <c r="B1741" s="236" t="s">
        <v>26</v>
      </c>
      <c r="C1741" s="340"/>
    </row>
    <row r="1742" spans="1:3">
      <c r="A1742" s="231" t="s">
        <v>1431</v>
      </c>
      <c r="B1742" s="232" t="s">
        <v>3081</v>
      </c>
      <c r="C1742" s="233" t="s">
        <v>1902</v>
      </c>
    </row>
    <row r="1743" spans="1:3">
      <c r="A1743" s="234" t="s">
        <v>1433</v>
      </c>
      <c r="B1743" s="227" t="s">
        <v>3082</v>
      </c>
      <c r="C1743" s="339" t="s">
        <v>3083</v>
      </c>
    </row>
    <row r="1744" spans="1:3">
      <c r="A1744" s="234" t="s">
        <v>1904</v>
      </c>
      <c r="B1744" s="227" t="s">
        <v>2370</v>
      </c>
      <c r="C1744" s="339"/>
    </row>
    <row r="1745" spans="1:3" ht="15" thickBot="1">
      <c r="A1745" s="235" t="s">
        <v>1906</v>
      </c>
      <c r="B1745" s="236" t="s">
        <v>24</v>
      </c>
      <c r="C1745" s="340"/>
    </row>
    <row r="1746" spans="1:3">
      <c r="A1746" s="231" t="s">
        <v>1431</v>
      </c>
      <c r="B1746" s="232" t="s">
        <v>3084</v>
      </c>
      <c r="C1746" s="233" t="s">
        <v>1902</v>
      </c>
    </row>
    <row r="1747" spans="1:3">
      <c r="A1747" s="234" t="s">
        <v>1433</v>
      </c>
      <c r="B1747" s="227" t="s">
        <v>3085</v>
      </c>
      <c r="C1747" s="339" t="s">
        <v>3086</v>
      </c>
    </row>
    <row r="1748" spans="1:3">
      <c r="A1748" s="234" t="s">
        <v>1904</v>
      </c>
      <c r="B1748" s="227" t="s">
        <v>2370</v>
      </c>
      <c r="C1748" s="339"/>
    </row>
    <row r="1749" spans="1:3" ht="15" thickBot="1">
      <c r="A1749" s="235" t="s">
        <v>1906</v>
      </c>
      <c r="B1749" s="236" t="s">
        <v>24</v>
      </c>
      <c r="C1749" s="340"/>
    </row>
    <row r="1750" spans="1:3">
      <c r="A1750" s="231" t="s">
        <v>1431</v>
      </c>
      <c r="B1750" s="232" t="s">
        <v>3087</v>
      </c>
      <c r="C1750" s="233" t="s">
        <v>1902</v>
      </c>
    </row>
    <row r="1751" spans="1:3">
      <c r="A1751" s="234" t="s">
        <v>1433</v>
      </c>
      <c r="B1751" s="227" t="s">
        <v>3088</v>
      </c>
      <c r="C1751" s="339" t="s">
        <v>3089</v>
      </c>
    </row>
    <row r="1752" spans="1:3">
      <c r="A1752" s="234" t="s">
        <v>1904</v>
      </c>
      <c r="B1752" s="227" t="s">
        <v>2370</v>
      </c>
      <c r="C1752" s="339"/>
    </row>
    <row r="1753" spans="1:3" ht="15" thickBot="1">
      <c r="A1753" s="235" t="s">
        <v>1906</v>
      </c>
      <c r="B1753" s="236" t="s">
        <v>24</v>
      </c>
      <c r="C1753" s="340"/>
    </row>
    <row r="1754" spans="1:3">
      <c r="A1754" s="231" t="s">
        <v>1431</v>
      </c>
      <c r="B1754" s="232" t="s">
        <v>3090</v>
      </c>
      <c r="C1754" s="233" t="s">
        <v>1902</v>
      </c>
    </row>
    <row r="1755" spans="1:3">
      <c r="A1755" s="234" t="s">
        <v>1433</v>
      </c>
      <c r="B1755" s="227" t="s">
        <v>3091</v>
      </c>
      <c r="C1755" s="339" t="s">
        <v>3092</v>
      </c>
    </row>
    <row r="1756" spans="1:3">
      <c r="A1756" s="234" t="s">
        <v>1904</v>
      </c>
      <c r="B1756" s="227" t="s">
        <v>1934</v>
      </c>
      <c r="C1756" s="339"/>
    </row>
    <row r="1757" spans="1:3" ht="15" thickBot="1">
      <c r="A1757" s="235" t="s">
        <v>1906</v>
      </c>
      <c r="B1757" s="236" t="s">
        <v>777</v>
      </c>
      <c r="C1757" s="340"/>
    </row>
    <row r="1758" spans="1:3">
      <c r="A1758" s="231" t="s">
        <v>1431</v>
      </c>
      <c r="B1758" s="232" t="s">
        <v>3093</v>
      </c>
      <c r="C1758" s="233" t="s">
        <v>1902</v>
      </c>
    </row>
    <row r="1759" spans="1:3">
      <c r="A1759" s="234" t="s">
        <v>1433</v>
      </c>
      <c r="B1759" s="227" t="s">
        <v>3094</v>
      </c>
      <c r="C1759" s="339" t="s">
        <v>3095</v>
      </c>
    </row>
    <row r="1760" spans="1:3">
      <c r="A1760" s="234" t="s">
        <v>1904</v>
      </c>
      <c r="B1760" s="227" t="s">
        <v>2370</v>
      </c>
      <c r="C1760" s="339"/>
    </row>
    <row r="1761" spans="1:3" ht="15" thickBot="1">
      <c r="A1761" s="235" t="s">
        <v>1906</v>
      </c>
      <c r="B1761" s="236" t="s">
        <v>24</v>
      </c>
      <c r="C1761" s="340"/>
    </row>
    <row r="1762" spans="1:3">
      <c r="A1762" s="231" t="s">
        <v>1431</v>
      </c>
      <c r="B1762" s="232" t="s">
        <v>3096</v>
      </c>
      <c r="C1762" s="233" t="s">
        <v>1902</v>
      </c>
    </row>
    <row r="1763" spans="1:3">
      <c r="A1763" s="234" t="s">
        <v>1433</v>
      </c>
      <c r="B1763" s="227" t="s">
        <v>1283</v>
      </c>
      <c r="C1763" s="339" t="s">
        <v>3097</v>
      </c>
    </row>
    <row r="1764" spans="1:3">
      <c r="A1764" s="234" t="s">
        <v>1904</v>
      </c>
      <c r="B1764" s="227" t="s">
        <v>2370</v>
      </c>
      <c r="C1764" s="339"/>
    </row>
    <row r="1765" spans="1:3" ht="15" thickBot="1">
      <c r="A1765" s="235" t="s">
        <v>1906</v>
      </c>
      <c r="B1765" s="236" t="s">
        <v>26</v>
      </c>
      <c r="C1765" s="340"/>
    </row>
    <row r="1766" spans="1:3">
      <c r="A1766" s="231" t="s">
        <v>1431</v>
      </c>
      <c r="B1766" s="232" t="s">
        <v>3098</v>
      </c>
      <c r="C1766" s="233" t="s">
        <v>1902</v>
      </c>
    </row>
    <row r="1767" spans="1:3">
      <c r="A1767" s="234" t="s">
        <v>1433</v>
      </c>
      <c r="B1767" s="227" t="s">
        <v>3099</v>
      </c>
      <c r="C1767" s="339" t="s">
        <v>3100</v>
      </c>
    </row>
    <row r="1768" spans="1:3">
      <c r="A1768" s="234" t="s">
        <v>1904</v>
      </c>
      <c r="B1768" s="227" t="s">
        <v>2560</v>
      </c>
      <c r="C1768" s="339"/>
    </row>
    <row r="1769" spans="1:3" ht="15" thickBot="1">
      <c r="A1769" s="235" t="s">
        <v>1906</v>
      </c>
      <c r="B1769" s="236" t="s">
        <v>201</v>
      </c>
      <c r="C1769" s="340"/>
    </row>
    <row r="1770" spans="1:3">
      <c r="A1770" s="231" t="s">
        <v>1431</v>
      </c>
      <c r="B1770" s="232" t="s">
        <v>3101</v>
      </c>
      <c r="C1770" s="233" t="s">
        <v>1902</v>
      </c>
    </row>
    <row r="1771" spans="1:3">
      <c r="A1771" s="234" t="s">
        <v>1433</v>
      </c>
      <c r="B1771" s="227" t="s">
        <v>3102</v>
      </c>
      <c r="C1771" s="339" t="s">
        <v>3100</v>
      </c>
    </row>
    <row r="1772" spans="1:3">
      <c r="A1772" s="234" t="s">
        <v>1904</v>
      </c>
      <c r="B1772" s="227" t="s">
        <v>2560</v>
      </c>
      <c r="C1772" s="339"/>
    </row>
    <row r="1773" spans="1:3" ht="15" thickBot="1">
      <c r="A1773" s="235" t="s">
        <v>1906</v>
      </c>
      <c r="B1773" s="236" t="s">
        <v>201</v>
      </c>
      <c r="C1773" s="340"/>
    </row>
    <row r="1774" spans="1:3">
      <c r="A1774" s="231" t="s">
        <v>1431</v>
      </c>
      <c r="B1774" s="232" t="s">
        <v>3103</v>
      </c>
      <c r="C1774" s="233" t="s">
        <v>1902</v>
      </c>
    </row>
    <row r="1775" spans="1:3" ht="33.75">
      <c r="A1775" s="234" t="s">
        <v>1433</v>
      </c>
      <c r="B1775" s="227" t="s">
        <v>3104</v>
      </c>
      <c r="C1775" s="339" t="s">
        <v>2858</v>
      </c>
    </row>
    <row r="1776" spans="1:3">
      <c r="A1776" s="234" t="s">
        <v>1904</v>
      </c>
      <c r="B1776" s="227" t="s">
        <v>3105</v>
      </c>
      <c r="C1776" s="339"/>
    </row>
    <row r="1777" spans="1:3" ht="15" thickBot="1">
      <c r="A1777" s="235" t="s">
        <v>1906</v>
      </c>
      <c r="B1777" s="236" t="s">
        <v>24</v>
      </c>
      <c r="C1777" s="340"/>
    </row>
    <row r="1778" spans="1:3">
      <c r="A1778" s="231" t="s">
        <v>1431</v>
      </c>
      <c r="B1778" s="232" t="s">
        <v>3106</v>
      </c>
      <c r="C1778" s="233" t="s">
        <v>1902</v>
      </c>
    </row>
    <row r="1779" spans="1:3" ht="33.75">
      <c r="A1779" s="234" t="s">
        <v>1433</v>
      </c>
      <c r="B1779" s="227" t="s">
        <v>3107</v>
      </c>
      <c r="C1779" s="339" t="s">
        <v>2858</v>
      </c>
    </row>
    <row r="1780" spans="1:3">
      <c r="A1780" s="234" t="s">
        <v>1904</v>
      </c>
      <c r="B1780" s="227" t="s">
        <v>3105</v>
      </c>
      <c r="C1780" s="339"/>
    </row>
    <row r="1781" spans="1:3" ht="15" thickBot="1">
      <c r="A1781" s="235" t="s">
        <v>1906</v>
      </c>
      <c r="B1781" s="236" t="s">
        <v>24</v>
      </c>
      <c r="C1781" s="340"/>
    </row>
    <row r="1782" spans="1:3">
      <c r="A1782" s="231" t="s">
        <v>1431</v>
      </c>
      <c r="B1782" s="232" t="s">
        <v>3108</v>
      </c>
      <c r="C1782" s="233" t="s">
        <v>1902</v>
      </c>
    </row>
    <row r="1783" spans="1:3">
      <c r="A1783" s="234" t="s">
        <v>1433</v>
      </c>
      <c r="B1783" s="227" t="s">
        <v>3109</v>
      </c>
      <c r="C1783" s="339" t="s">
        <v>3110</v>
      </c>
    </row>
    <row r="1784" spans="1:3">
      <c r="A1784" s="234" t="s">
        <v>1904</v>
      </c>
      <c r="B1784" s="227" t="s">
        <v>2370</v>
      </c>
      <c r="C1784" s="339"/>
    </row>
    <row r="1785" spans="1:3" ht="15" thickBot="1">
      <c r="A1785" s="235" t="s">
        <v>1906</v>
      </c>
      <c r="B1785" s="236" t="s">
        <v>24</v>
      </c>
      <c r="C1785" s="340"/>
    </row>
    <row r="1786" spans="1:3">
      <c r="A1786" s="231" t="s">
        <v>1431</v>
      </c>
      <c r="B1786" s="232" t="s">
        <v>3111</v>
      </c>
      <c r="C1786" s="233" t="s">
        <v>1902</v>
      </c>
    </row>
    <row r="1787" spans="1:3">
      <c r="A1787" s="234" t="s">
        <v>1433</v>
      </c>
      <c r="B1787" s="227" t="s">
        <v>3112</v>
      </c>
      <c r="C1787" s="339" t="s">
        <v>3113</v>
      </c>
    </row>
    <row r="1788" spans="1:3">
      <c r="A1788" s="234" t="s">
        <v>1904</v>
      </c>
      <c r="B1788" s="227" t="s">
        <v>2370</v>
      </c>
      <c r="C1788" s="339"/>
    </row>
    <row r="1789" spans="1:3" ht="15" thickBot="1">
      <c r="A1789" s="235" t="s">
        <v>1906</v>
      </c>
      <c r="B1789" s="236" t="s">
        <v>24</v>
      </c>
      <c r="C1789" s="340"/>
    </row>
    <row r="1790" spans="1:3">
      <c r="A1790" s="231" t="s">
        <v>1431</v>
      </c>
      <c r="B1790" s="232" t="s">
        <v>3114</v>
      </c>
      <c r="C1790" s="233" t="s">
        <v>1902</v>
      </c>
    </row>
    <row r="1791" spans="1:3" ht="22.5">
      <c r="A1791" s="234" t="s">
        <v>1433</v>
      </c>
      <c r="B1791" s="227" t="s">
        <v>3115</v>
      </c>
      <c r="C1791" s="339" t="s">
        <v>3116</v>
      </c>
    </row>
    <row r="1792" spans="1:3">
      <c r="A1792" s="234" t="s">
        <v>1904</v>
      </c>
      <c r="B1792" s="227" t="s">
        <v>1981</v>
      </c>
      <c r="C1792" s="339"/>
    </row>
    <row r="1793" spans="1:3" ht="15" thickBot="1">
      <c r="A1793" s="235" t="s">
        <v>1906</v>
      </c>
      <c r="B1793" s="236" t="s">
        <v>201</v>
      </c>
      <c r="C1793" s="340"/>
    </row>
    <row r="1794" spans="1:3">
      <c r="A1794" s="231" t="s">
        <v>1431</v>
      </c>
      <c r="B1794" s="232" t="s">
        <v>3117</v>
      </c>
      <c r="C1794" s="233" t="s">
        <v>1902</v>
      </c>
    </row>
    <row r="1795" spans="1:3" ht="22.5">
      <c r="A1795" s="234" t="s">
        <v>1433</v>
      </c>
      <c r="B1795" s="227" t="s">
        <v>3118</v>
      </c>
      <c r="C1795" s="339" t="s">
        <v>2258</v>
      </c>
    </row>
    <row r="1796" spans="1:3">
      <c r="A1796" s="234" t="s">
        <v>1904</v>
      </c>
      <c r="B1796" s="227" t="s">
        <v>1956</v>
      </c>
      <c r="C1796" s="339"/>
    </row>
    <row r="1797" spans="1:3" ht="15" thickBot="1">
      <c r="A1797" s="235" t="s">
        <v>1906</v>
      </c>
      <c r="B1797" s="236" t="s">
        <v>24</v>
      </c>
      <c r="C1797" s="340"/>
    </row>
    <row r="1798" spans="1:3">
      <c r="A1798" s="231" t="s">
        <v>1431</v>
      </c>
      <c r="B1798" s="232" t="s">
        <v>3119</v>
      </c>
      <c r="C1798" s="233" t="s">
        <v>1902</v>
      </c>
    </row>
    <row r="1799" spans="1:3">
      <c r="A1799" s="234" t="s">
        <v>1433</v>
      </c>
      <c r="B1799" s="227" t="s">
        <v>3120</v>
      </c>
      <c r="C1799" s="339" t="s">
        <v>2258</v>
      </c>
    </row>
    <row r="1800" spans="1:3">
      <c r="A1800" s="234" t="s">
        <v>1904</v>
      </c>
      <c r="B1800" s="227" t="s">
        <v>2370</v>
      </c>
      <c r="C1800" s="339"/>
    </row>
    <row r="1801" spans="1:3" ht="15" thickBot="1">
      <c r="A1801" s="235" t="s">
        <v>1906</v>
      </c>
      <c r="B1801" s="236" t="s">
        <v>24</v>
      </c>
      <c r="C1801" s="340"/>
    </row>
    <row r="1802" spans="1:3">
      <c r="A1802" s="231" t="s">
        <v>1431</v>
      </c>
      <c r="B1802" s="232" t="s">
        <v>3121</v>
      </c>
      <c r="C1802" s="233" t="s">
        <v>1902</v>
      </c>
    </row>
    <row r="1803" spans="1:3" ht="22.5">
      <c r="A1803" s="234" t="s">
        <v>1433</v>
      </c>
      <c r="B1803" s="227" t="s">
        <v>3122</v>
      </c>
      <c r="C1803" s="339" t="s">
        <v>3123</v>
      </c>
    </row>
    <row r="1804" spans="1:3">
      <c r="A1804" s="234" t="s">
        <v>1904</v>
      </c>
      <c r="B1804" s="227" t="s">
        <v>2370</v>
      </c>
      <c r="C1804" s="339"/>
    </row>
    <row r="1805" spans="1:3" ht="15" thickBot="1">
      <c r="A1805" s="235" t="s">
        <v>1906</v>
      </c>
      <c r="B1805" s="236" t="s">
        <v>24</v>
      </c>
      <c r="C1805" s="340"/>
    </row>
    <row r="1806" spans="1:3">
      <c r="A1806" s="231" t="s">
        <v>1431</v>
      </c>
      <c r="B1806" s="232" t="s">
        <v>3124</v>
      </c>
      <c r="C1806" s="233" t="s">
        <v>1902</v>
      </c>
    </row>
    <row r="1807" spans="1:3" ht="22.5">
      <c r="A1807" s="234" t="s">
        <v>1433</v>
      </c>
      <c r="B1807" s="227" t="s">
        <v>3125</v>
      </c>
      <c r="C1807" s="339" t="s">
        <v>3123</v>
      </c>
    </row>
    <row r="1808" spans="1:3">
      <c r="A1808" s="234" t="s">
        <v>1904</v>
      </c>
      <c r="B1808" s="227" t="s">
        <v>2370</v>
      </c>
      <c r="C1808" s="339"/>
    </row>
    <row r="1809" spans="1:3" ht="15" thickBot="1">
      <c r="A1809" s="235" t="s">
        <v>1906</v>
      </c>
      <c r="B1809" s="236" t="s">
        <v>24</v>
      </c>
      <c r="C1809" s="340"/>
    </row>
    <row r="1810" spans="1:3">
      <c r="A1810" s="231" t="s">
        <v>1431</v>
      </c>
      <c r="B1810" s="232" t="s">
        <v>3126</v>
      </c>
      <c r="C1810" s="233" t="s">
        <v>1902</v>
      </c>
    </row>
    <row r="1811" spans="1:3">
      <c r="A1811" s="234" t="s">
        <v>1433</v>
      </c>
      <c r="B1811" s="227" t="s">
        <v>3127</v>
      </c>
      <c r="C1811" s="339" t="s">
        <v>3128</v>
      </c>
    </row>
    <row r="1812" spans="1:3">
      <c r="A1812" s="234" t="s">
        <v>1904</v>
      </c>
      <c r="B1812" s="227" t="s">
        <v>2370</v>
      </c>
      <c r="C1812" s="339"/>
    </row>
    <row r="1813" spans="1:3" ht="15" thickBot="1">
      <c r="A1813" s="235" t="s">
        <v>1906</v>
      </c>
      <c r="B1813" s="236" t="s">
        <v>24</v>
      </c>
      <c r="C1813" s="340"/>
    </row>
    <row r="1814" spans="1:3">
      <c r="A1814" s="231" t="s">
        <v>1431</v>
      </c>
      <c r="B1814" s="232" t="s">
        <v>3129</v>
      </c>
      <c r="C1814" s="233" t="s">
        <v>1902</v>
      </c>
    </row>
    <row r="1815" spans="1:3">
      <c r="A1815" s="234" t="s">
        <v>1433</v>
      </c>
      <c r="B1815" s="227" t="s">
        <v>3130</v>
      </c>
      <c r="C1815" s="339" t="s">
        <v>2135</v>
      </c>
    </row>
    <row r="1816" spans="1:3">
      <c r="A1816" s="234" t="s">
        <v>1904</v>
      </c>
      <c r="B1816" s="227" t="s">
        <v>1930</v>
      </c>
      <c r="C1816" s="339"/>
    </row>
    <row r="1817" spans="1:3" ht="15" thickBot="1">
      <c r="A1817" s="235" t="s">
        <v>1906</v>
      </c>
      <c r="B1817" s="236" t="s">
        <v>201</v>
      </c>
      <c r="C1817" s="340"/>
    </row>
    <row r="1818" spans="1:3">
      <c r="A1818" s="231" t="s">
        <v>1431</v>
      </c>
      <c r="B1818" s="232" t="s">
        <v>3131</v>
      </c>
      <c r="C1818" s="233" t="s">
        <v>1902</v>
      </c>
    </row>
    <row r="1819" spans="1:3">
      <c r="A1819" s="234" t="s">
        <v>1433</v>
      </c>
      <c r="B1819" s="227" t="s">
        <v>3132</v>
      </c>
      <c r="C1819" s="339" t="s">
        <v>3133</v>
      </c>
    </row>
    <row r="1820" spans="1:3">
      <c r="A1820" s="234" t="s">
        <v>1904</v>
      </c>
      <c r="B1820" s="227" t="s">
        <v>1930</v>
      </c>
      <c r="C1820" s="339"/>
    </row>
    <row r="1821" spans="1:3" ht="15" thickBot="1">
      <c r="A1821" s="235" t="s">
        <v>1906</v>
      </c>
      <c r="B1821" s="236" t="s">
        <v>26</v>
      </c>
      <c r="C1821" s="340"/>
    </row>
    <row r="1822" spans="1:3">
      <c r="A1822" s="231" t="s">
        <v>1431</v>
      </c>
      <c r="B1822" s="232" t="s">
        <v>3134</v>
      </c>
      <c r="C1822" s="233" t="s">
        <v>1902</v>
      </c>
    </row>
    <row r="1823" spans="1:3">
      <c r="A1823" s="234" t="s">
        <v>1433</v>
      </c>
      <c r="B1823" s="227" t="s">
        <v>3135</v>
      </c>
      <c r="C1823" s="339" t="s">
        <v>2135</v>
      </c>
    </row>
    <row r="1824" spans="1:3">
      <c r="A1824" s="234" t="s">
        <v>1904</v>
      </c>
      <c r="B1824" s="227" t="s">
        <v>1930</v>
      </c>
      <c r="C1824" s="339"/>
    </row>
    <row r="1825" spans="1:3" ht="15" thickBot="1">
      <c r="A1825" s="235" t="s">
        <v>1906</v>
      </c>
      <c r="B1825" s="236" t="s">
        <v>201</v>
      </c>
      <c r="C1825" s="340"/>
    </row>
    <row r="1826" spans="1:3">
      <c r="A1826" s="231" t="s">
        <v>1431</v>
      </c>
      <c r="B1826" s="232" t="s">
        <v>3136</v>
      </c>
      <c r="C1826" s="233" t="s">
        <v>1902</v>
      </c>
    </row>
    <row r="1827" spans="1:3">
      <c r="A1827" s="234" t="s">
        <v>1433</v>
      </c>
      <c r="B1827" s="227" t="s">
        <v>3137</v>
      </c>
      <c r="C1827" s="339" t="s">
        <v>3133</v>
      </c>
    </row>
    <row r="1828" spans="1:3">
      <c r="A1828" s="234" t="s">
        <v>1904</v>
      </c>
      <c r="B1828" s="227" t="s">
        <v>1930</v>
      </c>
      <c r="C1828" s="339"/>
    </row>
    <row r="1829" spans="1:3" ht="15" thickBot="1">
      <c r="A1829" s="235" t="s">
        <v>1906</v>
      </c>
      <c r="B1829" s="236" t="s">
        <v>26</v>
      </c>
      <c r="C1829" s="340"/>
    </row>
    <row r="1830" spans="1:3">
      <c r="A1830" s="231" t="s">
        <v>1431</v>
      </c>
      <c r="B1830" s="232" t="s">
        <v>3138</v>
      </c>
      <c r="C1830" s="233" t="s">
        <v>1902</v>
      </c>
    </row>
    <row r="1831" spans="1:3">
      <c r="A1831" s="234" t="s">
        <v>1433</v>
      </c>
      <c r="B1831" s="227" t="s">
        <v>3139</v>
      </c>
      <c r="C1831" s="339" t="s">
        <v>3140</v>
      </c>
    </row>
    <row r="1832" spans="1:3">
      <c r="A1832" s="234" t="s">
        <v>1904</v>
      </c>
      <c r="B1832" s="227" t="s">
        <v>1930</v>
      </c>
      <c r="C1832" s="339"/>
    </row>
    <row r="1833" spans="1:3" ht="15" thickBot="1">
      <c r="A1833" s="235" t="s">
        <v>1906</v>
      </c>
      <c r="B1833" s="236" t="s">
        <v>26</v>
      </c>
      <c r="C1833" s="340"/>
    </row>
    <row r="1834" spans="1:3">
      <c r="A1834" s="231" t="s">
        <v>1431</v>
      </c>
      <c r="B1834" s="232" t="s">
        <v>3141</v>
      </c>
      <c r="C1834" s="233" t="s">
        <v>1902</v>
      </c>
    </row>
    <row r="1835" spans="1:3" ht="22.5">
      <c r="A1835" s="234" t="s">
        <v>1433</v>
      </c>
      <c r="B1835" s="227" t="s">
        <v>3142</v>
      </c>
      <c r="C1835" s="339" t="s">
        <v>3143</v>
      </c>
    </row>
    <row r="1836" spans="1:3">
      <c r="A1836" s="234" t="s">
        <v>1904</v>
      </c>
      <c r="B1836" s="227" t="s">
        <v>1930</v>
      </c>
      <c r="C1836" s="339"/>
    </row>
    <row r="1837" spans="1:3" ht="15" thickBot="1">
      <c r="A1837" s="235" t="s">
        <v>1906</v>
      </c>
      <c r="B1837" s="236" t="s">
        <v>201</v>
      </c>
      <c r="C1837" s="340"/>
    </row>
    <row r="1838" spans="1:3">
      <c r="A1838" s="231" t="s">
        <v>1431</v>
      </c>
      <c r="B1838" s="232" t="s">
        <v>3144</v>
      </c>
      <c r="C1838" s="233" t="s">
        <v>1902</v>
      </c>
    </row>
    <row r="1839" spans="1:3">
      <c r="A1839" s="234" t="s">
        <v>1433</v>
      </c>
      <c r="B1839" s="227" t="s">
        <v>3145</v>
      </c>
      <c r="C1839" s="339" t="s">
        <v>3146</v>
      </c>
    </row>
    <row r="1840" spans="1:3">
      <c r="A1840" s="234" t="s">
        <v>1904</v>
      </c>
      <c r="B1840" s="227" t="s">
        <v>1934</v>
      </c>
      <c r="C1840" s="339"/>
    </row>
    <row r="1841" spans="1:3" ht="15" thickBot="1">
      <c r="A1841" s="235" t="s">
        <v>1906</v>
      </c>
      <c r="B1841" s="236" t="s">
        <v>24</v>
      </c>
      <c r="C1841" s="340"/>
    </row>
    <row r="1842" spans="1:3">
      <c r="A1842" s="231" t="s">
        <v>1431</v>
      </c>
      <c r="B1842" s="232" t="s">
        <v>3147</v>
      </c>
      <c r="C1842" s="233" t="s">
        <v>1902</v>
      </c>
    </row>
    <row r="1843" spans="1:3" ht="22.5">
      <c r="A1843" s="234" t="s">
        <v>1433</v>
      </c>
      <c r="B1843" s="227" t="s">
        <v>3148</v>
      </c>
      <c r="C1843" s="339" t="s">
        <v>3149</v>
      </c>
    </row>
    <row r="1844" spans="1:3">
      <c r="A1844" s="234" t="s">
        <v>1904</v>
      </c>
      <c r="B1844" s="227" t="s">
        <v>1952</v>
      </c>
      <c r="C1844" s="339"/>
    </row>
    <row r="1845" spans="1:3" ht="15" thickBot="1">
      <c r="A1845" s="235" t="s">
        <v>1906</v>
      </c>
      <c r="B1845" s="236" t="s">
        <v>774</v>
      </c>
      <c r="C1845" s="340"/>
    </row>
    <row r="1846" spans="1:3">
      <c r="A1846" s="231" t="s">
        <v>1431</v>
      </c>
      <c r="B1846" s="232" t="s">
        <v>3150</v>
      </c>
      <c r="C1846" s="233" t="s">
        <v>1902</v>
      </c>
    </row>
    <row r="1847" spans="1:3">
      <c r="A1847" s="234" t="s">
        <v>1433</v>
      </c>
      <c r="B1847" s="227" t="s">
        <v>217</v>
      </c>
      <c r="C1847" s="339" t="s">
        <v>2258</v>
      </c>
    </row>
    <row r="1848" spans="1:3">
      <c r="A1848" s="234" t="s">
        <v>1904</v>
      </c>
      <c r="B1848" s="227" t="s">
        <v>1956</v>
      </c>
      <c r="C1848" s="339"/>
    </row>
    <row r="1849" spans="1:3" ht="15" thickBot="1">
      <c r="A1849" s="235" t="s">
        <v>1906</v>
      </c>
      <c r="B1849" s="236" t="s">
        <v>201</v>
      </c>
      <c r="C1849" s="340"/>
    </row>
    <row r="1850" spans="1:3">
      <c r="A1850" s="231" t="s">
        <v>1431</v>
      </c>
      <c r="B1850" s="232" t="s">
        <v>3151</v>
      </c>
      <c r="C1850" s="233" t="s">
        <v>1902</v>
      </c>
    </row>
    <row r="1851" spans="1:3" ht="33.75">
      <c r="A1851" s="234" t="s">
        <v>1433</v>
      </c>
      <c r="B1851" s="227" t="s">
        <v>3152</v>
      </c>
      <c r="C1851" s="339" t="s">
        <v>3153</v>
      </c>
    </row>
    <row r="1852" spans="1:3">
      <c r="A1852" s="234" t="s">
        <v>1904</v>
      </c>
      <c r="B1852" s="227" t="s">
        <v>1977</v>
      </c>
      <c r="C1852" s="339"/>
    </row>
    <row r="1853" spans="1:3" ht="15" thickBot="1">
      <c r="A1853" s="235" t="s">
        <v>1906</v>
      </c>
      <c r="B1853" s="236" t="s">
        <v>24</v>
      </c>
      <c r="C1853" s="340"/>
    </row>
    <row r="1854" spans="1:3">
      <c r="A1854" s="231" t="s">
        <v>1431</v>
      </c>
      <c r="B1854" s="232" t="s">
        <v>3154</v>
      </c>
      <c r="C1854" s="233" t="s">
        <v>1902</v>
      </c>
    </row>
    <row r="1855" spans="1:3">
      <c r="A1855" s="234" t="s">
        <v>1433</v>
      </c>
      <c r="B1855" s="227" t="s">
        <v>3155</v>
      </c>
      <c r="C1855" s="339" t="s">
        <v>3156</v>
      </c>
    </row>
    <row r="1856" spans="1:3">
      <c r="A1856" s="234" t="s">
        <v>1904</v>
      </c>
      <c r="B1856" s="227" t="s">
        <v>2370</v>
      </c>
      <c r="C1856" s="339"/>
    </row>
    <row r="1857" spans="1:3" ht="15" thickBot="1">
      <c r="A1857" s="235" t="s">
        <v>1906</v>
      </c>
      <c r="B1857" s="236" t="s">
        <v>26</v>
      </c>
      <c r="C1857" s="340"/>
    </row>
    <row r="1858" spans="1:3">
      <c r="A1858" s="231" t="s">
        <v>1431</v>
      </c>
      <c r="B1858" s="232" t="s">
        <v>3157</v>
      </c>
      <c r="C1858" s="233" t="s">
        <v>1902</v>
      </c>
    </row>
    <row r="1859" spans="1:3">
      <c r="A1859" s="234" t="s">
        <v>1433</v>
      </c>
      <c r="B1859" s="227" t="s">
        <v>3158</v>
      </c>
      <c r="C1859" s="339" t="s">
        <v>3159</v>
      </c>
    </row>
    <row r="1860" spans="1:3">
      <c r="A1860" s="234" t="s">
        <v>1904</v>
      </c>
      <c r="B1860" s="227" t="s">
        <v>2560</v>
      </c>
      <c r="C1860" s="339"/>
    </row>
    <row r="1861" spans="1:3" ht="15" thickBot="1">
      <c r="A1861" s="235" t="s">
        <v>1906</v>
      </c>
      <c r="B1861" s="236" t="s">
        <v>24</v>
      </c>
      <c r="C1861" s="340"/>
    </row>
    <row r="1862" spans="1:3">
      <c r="A1862" s="231" t="s">
        <v>1431</v>
      </c>
      <c r="B1862" s="232" t="s">
        <v>3160</v>
      </c>
      <c r="C1862" s="233" t="s">
        <v>1902</v>
      </c>
    </row>
    <row r="1863" spans="1:3">
      <c r="A1863" s="234" t="s">
        <v>1433</v>
      </c>
      <c r="B1863" s="227" t="s">
        <v>3161</v>
      </c>
      <c r="C1863" s="339" t="s">
        <v>3159</v>
      </c>
    </row>
    <row r="1864" spans="1:3">
      <c r="A1864" s="234" t="s">
        <v>1904</v>
      </c>
      <c r="B1864" s="227" t="s">
        <v>2560</v>
      </c>
      <c r="C1864" s="339"/>
    </row>
    <row r="1865" spans="1:3" ht="15" thickBot="1">
      <c r="A1865" s="235" t="s">
        <v>1906</v>
      </c>
      <c r="B1865" s="236" t="s">
        <v>24</v>
      </c>
      <c r="C1865" s="340"/>
    </row>
    <row r="1866" spans="1:3">
      <c r="A1866" s="231" t="s">
        <v>1431</v>
      </c>
      <c r="B1866" s="232" t="s">
        <v>3162</v>
      </c>
      <c r="C1866" s="233" t="s">
        <v>1902</v>
      </c>
    </row>
    <row r="1867" spans="1:3">
      <c r="A1867" s="234" t="s">
        <v>1433</v>
      </c>
      <c r="B1867" s="227" t="s">
        <v>3163</v>
      </c>
      <c r="C1867" s="339" t="s">
        <v>3164</v>
      </c>
    </row>
    <row r="1868" spans="1:3">
      <c r="A1868" s="234" t="s">
        <v>1904</v>
      </c>
      <c r="B1868" s="227" t="s">
        <v>1934</v>
      </c>
      <c r="C1868" s="339"/>
    </row>
    <row r="1869" spans="1:3" ht="15" thickBot="1">
      <c r="A1869" s="235" t="s">
        <v>1906</v>
      </c>
      <c r="B1869" s="236" t="s">
        <v>24</v>
      </c>
      <c r="C1869" s="340"/>
    </row>
    <row r="1870" spans="1:3">
      <c r="A1870" s="231" t="s">
        <v>1431</v>
      </c>
      <c r="B1870" s="232" t="s">
        <v>3165</v>
      </c>
      <c r="C1870" s="233" t="s">
        <v>1902</v>
      </c>
    </row>
    <row r="1871" spans="1:3">
      <c r="A1871" s="234" t="s">
        <v>1433</v>
      </c>
      <c r="B1871" s="227" t="s">
        <v>1362</v>
      </c>
      <c r="C1871" s="339" t="s">
        <v>3166</v>
      </c>
    </row>
    <row r="1872" spans="1:3">
      <c r="A1872" s="234" t="s">
        <v>1904</v>
      </c>
      <c r="B1872" s="227" t="s">
        <v>2490</v>
      </c>
      <c r="C1872" s="339"/>
    </row>
    <row r="1873" spans="1:3" ht="15" thickBot="1">
      <c r="A1873" s="235" t="s">
        <v>1906</v>
      </c>
      <c r="B1873" s="236" t="s">
        <v>24</v>
      </c>
      <c r="C1873" s="340"/>
    </row>
    <row r="1874" spans="1:3">
      <c r="A1874" s="231" t="s">
        <v>1431</v>
      </c>
      <c r="B1874" s="232" t="s">
        <v>3165</v>
      </c>
      <c r="C1874" s="233" t="s">
        <v>1902</v>
      </c>
    </row>
    <row r="1875" spans="1:3">
      <c r="A1875" s="234" t="s">
        <v>1433</v>
      </c>
      <c r="B1875" s="227" t="s">
        <v>1362</v>
      </c>
      <c r="C1875" s="339" t="s">
        <v>3166</v>
      </c>
    </row>
    <row r="1876" spans="1:3">
      <c r="A1876" s="234" t="s">
        <v>1904</v>
      </c>
      <c r="B1876" s="227" t="s">
        <v>2490</v>
      </c>
      <c r="C1876" s="339"/>
    </row>
    <row r="1877" spans="1:3" ht="15" thickBot="1">
      <c r="A1877" s="235" t="s">
        <v>1906</v>
      </c>
      <c r="B1877" s="236" t="s">
        <v>24</v>
      </c>
      <c r="C1877" s="340"/>
    </row>
    <row r="1878" spans="1:3">
      <c r="A1878" s="231" t="s">
        <v>1431</v>
      </c>
      <c r="B1878" s="232" t="s">
        <v>3167</v>
      </c>
      <c r="C1878" s="233" t="s">
        <v>1902</v>
      </c>
    </row>
    <row r="1879" spans="1:3">
      <c r="A1879" s="234" t="s">
        <v>1433</v>
      </c>
      <c r="B1879" s="227" t="s">
        <v>3168</v>
      </c>
      <c r="C1879" s="339" t="s">
        <v>3169</v>
      </c>
    </row>
    <row r="1880" spans="1:3">
      <c r="A1880" s="234" t="s">
        <v>1904</v>
      </c>
      <c r="B1880" s="227" t="s">
        <v>2370</v>
      </c>
      <c r="C1880" s="339"/>
    </row>
    <row r="1881" spans="1:3" ht="15" thickBot="1">
      <c r="A1881" s="235" t="s">
        <v>1906</v>
      </c>
      <c r="B1881" s="236" t="s">
        <v>24</v>
      </c>
      <c r="C1881" s="340"/>
    </row>
    <row r="1882" spans="1:3">
      <c r="A1882" s="231" t="s">
        <v>1431</v>
      </c>
      <c r="B1882" s="232" t="s">
        <v>3170</v>
      </c>
      <c r="C1882" s="233" t="s">
        <v>1902</v>
      </c>
    </row>
    <row r="1883" spans="1:3">
      <c r="A1883" s="234" t="s">
        <v>1433</v>
      </c>
      <c r="B1883" s="227" t="s">
        <v>3171</v>
      </c>
      <c r="C1883" s="339" t="s">
        <v>3172</v>
      </c>
    </row>
    <row r="1884" spans="1:3">
      <c r="A1884" s="234" t="s">
        <v>1904</v>
      </c>
      <c r="B1884" s="227" t="s">
        <v>2146</v>
      </c>
      <c r="C1884" s="339"/>
    </row>
    <row r="1885" spans="1:3" ht="15" thickBot="1">
      <c r="A1885" s="235" t="s">
        <v>1906</v>
      </c>
      <c r="B1885" s="236" t="s">
        <v>24</v>
      </c>
      <c r="C1885" s="340"/>
    </row>
    <row r="1886" spans="1:3">
      <c r="A1886" s="231" t="s">
        <v>1431</v>
      </c>
      <c r="B1886" s="232" t="s">
        <v>3173</v>
      </c>
      <c r="C1886" s="233" t="s">
        <v>1902</v>
      </c>
    </row>
    <row r="1887" spans="1:3">
      <c r="A1887" s="234" t="s">
        <v>1433</v>
      </c>
      <c r="B1887" s="227" t="s">
        <v>3174</v>
      </c>
      <c r="C1887" s="339" t="s">
        <v>1929</v>
      </c>
    </row>
    <row r="1888" spans="1:3">
      <c r="A1888" s="234" t="s">
        <v>1904</v>
      </c>
      <c r="B1888" s="227" t="s">
        <v>1930</v>
      </c>
      <c r="C1888" s="339"/>
    </row>
    <row r="1889" spans="1:3" ht="15" thickBot="1">
      <c r="A1889" s="235" t="s">
        <v>1906</v>
      </c>
      <c r="B1889" s="236" t="s">
        <v>26</v>
      </c>
      <c r="C1889" s="340"/>
    </row>
    <row r="1890" spans="1:3">
      <c r="A1890" s="231" t="s">
        <v>1431</v>
      </c>
      <c r="B1890" s="232" t="s">
        <v>3175</v>
      </c>
      <c r="C1890" s="233" t="s">
        <v>1902</v>
      </c>
    </row>
    <row r="1891" spans="1:3">
      <c r="A1891" s="234" t="s">
        <v>1433</v>
      </c>
      <c r="B1891" s="227" t="s">
        <v>3176</v>
      </c>
      <c r="C1891" s="339" t="s">
        <v>3177</v>
      </c>
    </row>
    <row r="1892" spans="1:3">
      <c r="A1892" s="234" t="s">
        <v>1904</v>
      </c>
      <c r="B1892" s="227" t="s">
        <v>1905</v>
      </c>
      <c r="C1892" s="339"/>
    </row>
    <row r="1893" spans="1:3" ht="15" thickBot="1">
      <c r="A1893" s="235" t="s">
        <v>1906</v>
      </c>
      <c r="B1893" s="236" t="s">
        <v>26</v>
      </c>
      <c r="C1893" s="340"/>
    </row>
    <row r="1894" spans="1:3">
      <c r="A1894" s="231" t="s">
        <v>1431</v>
      </c>
      <c r="B1894" s="232" t="s">
        <v>3178</v>
      </c>
      <c r="C1894" s="233" t="s">
        <v>1902</v>
      </c>
    </row>
    <row r="1895" spans="1:3">
      <c r="A1895" s="234" t="s">
        <v>1433</v>
      </c>
      <c r="B1895" s="227" t="s">
        <v>3179</v>
      </c>
      <c r="C1895" s="339" t="s">
        <v>3180</v>
      </c>
    </row>
    <row r="1896" spans="1:3">
      <c r="A1896" s="234" t="s">
        <v>1904</v>
      </c>
      <c r="B1896" s="227" t="s">
        <v>1956</v>
      </c>
      <c r="C1896" s="339"/>
    </row>
    <row r="1897" spans="1:3" ht="15" thickBot="1">
      <c r="A1897" s="235" t="s">
        <v>1906</v>
      </c>
      <c r="B1897" s="236" t="s">
        <v>201</v>
      </c>
      <c r="C1897" s="340"/>
    </row>
    <row r="1898" spans="1:3">
      <c r="A1898" s="231" t="s">
        <v>1431</v>
      </c>
      <c r="B1898" s="232" t="s">
        <v>3181</v>
      </c>
      <c r="C1898" s="233" t="s">
        <v>1902</v>
      </c>
    </row>
    <row r="1899" spans="1:3">
      <c r="A1899" s="234" t="s">
        <v>1433</v>
      </c>
      <c r="B1899" s="227" t="s">
        <v>3182</v>
      </c>
      <c r="C1899" s="339" t="s">
        <v>3183</v>
      </c>
    </row>
    <row r="1900" spans="1:3">
      <c r="A1900" s="234" t="s">
        <v>1904</v>
      </c>
      <c r="B1900" s="227" t="s">
        <v>1970</v>
      </c>
      <c r="C1900" s="339"/>
    </row>
    <row r="1901" spans="1:3" ht="15" thickBot="1">
      <c r="A1901" s="235" t="s">
        <v>1906</v>
      </c>
      <c r="B1901" s="236" t="s">
        <v>201</v>
      </c>
      <c r="C1901" s="340"/>
    </row>
    <row r="1902" spans="1:3">
      <c r="A1902" s="231" t="s">
        <v>1431</v>
      </c>
      <c r="B1902" s="232" t="s">
        <v>3184</v>
      </c>
      <c r="C1902" s="233" t="s">
        <v>1902</v>
      </c>
    </row>
    <row r="1903" spans="1:3">
      <c r="A1903" s="234" t="s">
        <v>1433</v>
      </c>
      <c r="B1903" s="227" t="s">
        <v>3185</v>
      </c>
      <c r="C1903" s="339" t="s">
        <v>3186</v>
      </c>
    </row>
    <row r="1904" spans="1:3">
      <c r="A1904" s="234" t="s">
        <v>1904</v>
      </c>
      <c r="B1904" s="227" t="s">
        <v>1912</v>
      </c>
      <c r="C1904" s="339"/>
    </row>
    <row r="1905" spans="1:3" ht="15" thickBot="1">
      <c r="A1905" s="235" t="s">
        <v>1906</v>
      </c>
      <c r="B1905" s="236" t="s">
        <v>201</v>
      </c>
      <c r="C1905" s="340"/>
    </row>
    <row r="1906" spans="1:3">
      <c r="A1906" s="231" t="s">
        <v>1431</v>
      </c>
      <c r="B1906" s="232" t="s">
        <v>3187</v>
      </c>
      <c r="C1906" s="233" t="s">
        <v>1902</v>
      </c>
    </row>
    <row r="1907" spans="1:3">
      <c r="A1907" s="234" t="s">
        <v>1433</v>
      </c>
      <c r="B1907" s="227" t="s">
        <v>3188</v>
      </c>
      <c r="C1907" s="339" t="s">
        <v>3189</v>
      </c>
    </row>
    <row r="1908" spans="1:3">
      <c r="A1908" s="234" t="s">
        <v>1904</v>
      </c>
      <c r="B1908" s="227" t="s">
        <v>1912</v>
      </c>
      <c r="C1908" s="339"/>
    </row>
    <row r="1909" spans="1:3" ht="15" thickBot="1">
      <c r="A1909" s="235" t="s">
        <v>1906</v>
      </c>
      <c r="B1909" s="236" t="s">
        <v>24</v>
      </c>
      <c r="C1909" s="340"/>
    </row>
    <row r="1910" spans="1:3">
      <c r="A1910" s="231" t="s">
        <v>1431</v>
      </c>
      <c r="B1910" s="232" t="s">
        <v>3190</v>
      </c>
      <c r="C1910" s="233" t="s">
        <v>1902</v>
      </c>
    </row>
    <row r="1911" spans="1:3" ht="33.75">
      <c r="A1911" s="234" t="s">
        <v>1433</v>
      </c>
      <c r="B1911" s="227" t="s">
        <v>3191</v>
      </c>
      <c r="C1911" s="339" t="s">
        <v>2126</v>
      </c>
    </row>
    <row r="1912" spans="1:3">
      <c r="A1912" s="234" t="s">
        <v>1904</v>
      </c>
      <c r="B1912" s="227" t="s">
        <v>1956</v>
      </c>
      <c r="C1912" s="339"/>
    </row>
    <row r="1913" spans="1:3" ht="15" thickBot="1">
      <c r="A1913" s="235" t="s">
        <v>1906</v>
      </c>
      <c r="B1913" s="236" t="s">
        <v>24</v>
      </c>
      <c r="C1913" s="340"/>
    </row>
    <row r="1914" spans="1:3">
      <c r="A1914" s="231" t="s">
        <v>1431</v>
      </c>
      <c r="B1914" s="232" t="s">
        <v>3192</v>
      </c>
      <c r="C1914" s="233" t="s">
        <v>1902</v>
      </c>
    </row>
    <row r="1915" spans="1:3">
      <c r="A1915" s="234" t="s">
        <v>1433</v>
      </c>
      <c r="B1915" s="227" t="s">
        <v>3193</v>
      </c>
      <c r="C1915" s="339" t="s">
        <v>2936</v>
      </c>
    </row>
    <row r="1916" spans="1:3">
      <c r="A1916" s="234" t="s">
        <v>1904</v>
      </c>
      <c r="B1916" s="227" t="s">
        <v>2146</v>
      </c>
      <c r="C1916" s="339"/>
    </row>
    <row r="1917" spans="1:3" ht="15" thickBot="1">
      <c r="A1917" s="235" t="s">
        <v>1906</v>
      </c>
      <c r="B1917" s="236" t="s">
        <v>26</v>
      </c>
      <c r="C1917" s="340"/>
    </row>
    <row r="1918" spans="1:3">
      <c r="A1918" s="231" t="s">
        <v>1431</v>
      </c>
      <c r="B1918" s="232" t="s">
        <v>3194</v>
      </c>
      <c r="C1918" s="233" t="s">
        <v>1902</v>
      </c>
    </row>
    <row r="1919" spans="1:3">
      <c r="A1919" s="234" t="s">
        <v>1433</v>
      </c>
      <c r="B1919" s="227" t="s">
        <v>3195</v>
      </c>
      <c r="C1919" s="339" t="s">
        <v>3196</v>
      </c>
    </row>
    <row r="1920" spans="1:3">
      <c r="A1920" s="234" t="s">
        <v>1904</v>
      </c>
      <c r="B1920" s="227" t="s">
        <v>2146</v>
      </c>
      <c r="C1920" s="339"/>
    </row>
    <row r="1921" spans="1:3" ht="15" thickBot="1">
      <c r="A1921" s="235" t="s">
        <v>1906</v>
      </c>
      <c r="B1921" s="236" t="s">
        <v>26</v>
      </c>
      <c r="C1921" s="340"/>
    </row>
    <row r="1922" spans="1:3">
      <c r="A1922" s="231" t="s">
        <v>1431</v>
      </c>
      <c r="B1922" s="232" t="s">
        <v>3197</v>
      </c>
      <c r="C1922" s="233" t="s">
        <v>1902</v>
      </c>
    </row>
    <row r="1923" spans="1:3" ht="33.75">
      <c r="A1923" s="234" t="s">
        <v>1433</v>
      </c>
      <c r="B1923" s="227" t="s">
        <v>3191</v>
      </c>
      <c r="C1923" s="339" t="s">
        <v>2173</v>
      </c>
    </row>
    <row r="1924" spans="1:3">
      <c r="A1924" s="234" t="s">
        <v>1904</v>
      </c>
      <c r="B1924" s="227" t="s">
        <v>1988</v>
      </c>
      <c r="C1924" s="339"/>
    </row>
    <row r="1925" spans="1:3" ht="15" thickBot="1">
      <c r="A1925" s="235" t="s">
        <v>1906</v>
      </c>
      <c r="B1925" s="236" t="s">
        <v>201</v>
      </c>
      <c r="C1925" s="340"/>
    </row>
    <row r="1926" spans="1:3">
      <c r="A1926" s="231" t="s">
        <v>1431</v>
      </c>
      <c r="B1926" s="232" t="s">
        <v>3198</v>
      </c>
      <c r="C1926" s="233" t="s">
        <v>1902</v>
      </c>
    </row>
    <row r="1927" spans="1:3">
      <c r="A1927" s="234" t="s">
        <v>1433</v>
      </c>
      <c r="B1927" s="227" t="s">
        <v>3199</v>
      </c>
      <c r="C1927" s="339" t="s">
        <v>3200</v>
      </c>
    </row>
    <row r="1928" spans="1:3">
      <c r="A1928" s="234" t="s">
        <v>1904</v>
      </c>
      <c r="B1928" s="227" t="s">
        <v>1988</v>
      </c>
      <c r="C1928" s="339"/>
    </row>
    <row r="1929" spans="1:3" ht="15" thickBot="1">
      <c r="A1929" s="235" t="s">
        <v>1906</v>
      </c>
      <c r="B1929" s="236" t="s">
        <v>201</v>
      </c>
      <c r="C1929" s="340"/>
    </row>
    <row r="1930" spans="1:3">
      <c r="A1930" s="231" t="s">
        <v>1431</v>
      </c>
      <c r="B1930" s="232" t="s">
        <v>3201</v>
      </c>
      <c r="C1930" s="233" t="s">
        <v>1902</v>
      </c>
    </row>
    <row r="1931" spans="1:3">
      <c r="A1931" s="234" t="s">
        <v>1433</v>
      </c>
      <c r="B1931" s="227" t="s">
        <v>3202</v>
      </c>
      <c r="C1931" s="339" t="s">
        <v>3203</v>
      </c>
    </row>
    <row r="1932" spans="1:3">
      <c r="A1932" s="234" t="s">
        <v>1904</v>
      </c>
      <c r="B1932" s="227" t="s">
        <v>1970</v>
      </c>
      <c r="C1932" s="339"/>
    </row>
    <row r="1933" spans="1:3" ht="15" thickBot="1">
      <c r="A1933" s="235" t="s">
        <v>1906</v>
      </c>
      <c r="B1933" s="236" t="s">
        <v>201</v>
      </c>
      <c r="C1933" s="340"/>
    </row>
    <row r="1934" spans="1:3">
      <c r="A1934" s="231" t="s">
        <v>1431</v>
      </c>
      <c r="B1934" s="232" t="s">
        <v>3204</v>
      </c>
      <c r="C1934" s="233" t="s">
        <v>1902</v>
      </c>
    </row>
    <row r="1935" spans="1:3" ht="22.5">
      <c r="A1935" s="234" t="s">
        <v>1433</v>
      </c>
      <c r="B1935" s="227" t="s">
        <v>3205</v>
      </c>
      <c r="C1935" s="339" t="s">
        <v>3206</v>
      </c>
    </row>
    <row r="1936" spans="1:3">
      <c r="A1936" s="234" t="s">
        <v>1904</v>
      </c>
      <c r="B1936" s="227" t="s">
        <v>1934</v>
      </c>
      <c r="C1936" s="339"/>
    </row>
    <row r="1937" spans="1:3" ht="15" thickBot="1">
      <c r="A1937" s="235" t="s">
        <v>1906</v>
      </c>
      <c r="B1937" s="236" t="s">
        <v>24</v>
      </c>
      <c r="C1937" s="340"/>
    </row>
    <row r="1938" spans="1:3">
      <c r="A1938" s="231" t="s">
        <v>1431</v>
      </c>
      <c r="B1938" s="232" t="s">
        <v>3207</v>
      </c>
      <c r="C1938" s="233" t="s">
        <v>1902</v>
      </c>
    </row>
    <row r="1939" spans="1:3">
      <c r="A1939" s="234" t="s">
        <v>1433</v>
      </c>
      <c r="B1939" s="227" t="s">
        <v>441</v>
      </c>
      <c r="C1939" s="339" t="s">
        <v>3208</v>
      </c>
    </row>
    <row r="1940" spans="1:3">
      <c r="A1940" s="234" t="s">
        <v>1904</v>
      </c>
      <c r="B1940" s="227" t="s">
        <v>1934</v>
      </c>
      <c r="C1940" s="339"/>
    </row>
    <row r="1941" spans="1:3" ht="15" thickBot="1">
      <c r="A1941" s="235" t="s">
        <v>1906</v>
      </c>
      <c r="B1941" s="236" t="s">
        <v>24</v>
      </c>
      <c r="C1941" s="340"/>
    </row>
    <row r="1942" spans="1:3">
      <c r="A1942" s="231" t="s">
        <v>1431</v>
      </c>
      <c r="B1942" s="232" t="s">
        <v>3209</v>
      </c>
      <c r="C1942" s="233" t="s">
        <v>1902</v>
      </c>
    </row>
    <row r="1943" spans="1:3">
      <c r="A1943" s="234" t="s">
        <v>1433</v>
      </c>
      <c r="B1943" s="227" t="s">
        <v>3210</v>
      </c>
      <c r="C1943" s="339" t="s">
        <v>3211</v>
      </c>
    </row>
    <row r="1944" spans="1:3">
      <c r="A1944" s="234" t="s">
        <v>1904</v>
      </c>
      <c r="B1944" s="227" t="s">
        <v>3212</v>
      </c>
      <c r="C1944" s="339"/>
    </row>
    <row r="1945" spans="1:3" ht="15" thickBot="1">
      <c r="A1945" s="235" t="s">
        <v>1906</v>
      </c>
      <c r="B1945" s="236" t="s">
        <v>201</v>
      </c>
      <c r="C1945" s="340"/>
    </row>
    <row r="1946" spans="1:3">
      <c r="A1946" s="231" t="s">
        <v>1431</v>
      </c>
      <c r="B1946" s="232" t="s">
        <v>3213</v>
      </c>
      <c r="C1946" s="233" t="s">
        <v>1902</v>
      </c>
    </row>
    <row r="1947" spans="1:3" ht="22.5">
      <c r="A1947" s="234" t="s">
        <v>1433</v>
      </c>
      <c r="B1947" s="227" t="s">
        <v>3214</v>
      </c>
      <c r="C1947" s="339" t="s">
        <v>3215</v>
      </c>
    </row>
    <row r="1948" spans="1:3">
      <c r="A1948" s="234" t="s">
        <v>1904</v>
      </c>
      <c r="B1948" s="227" t="s">
        <v>1956</v>
      </c>
      <c r="C1948" s="339"/>
    </row>
    <row r="1949" spans="1:3" ht="15" thickBot="1">
      <c r="A1949" s="235" t="s">
        <v>1906</v>
      </c>
      <c r="B1949" s="236" t="s">
        <v>201</v>
      </c>
      <c r="C1949" s="340"/>
    </row>
    <row r="1950" spans="1:3">
      <c r="A1950" s="231" t="s">
        <v>1431</v>
      </c>
      <c r="B1950" s="232" t="s">
        <v>3216</v>
      </c>
      <c r="C1950" s="233" t="s">
        <v>1902</v>
      </c>
    </row>
    <row r="1951" spans="1:3" ht="22.5">
      <c r="A1951" s="234" t="s">
        <v>1433</v>
      </c>
      <c r="B1951" s="227" t="s">
        <v>3217</v>
      </c>
      <c r="C1951" s="339" t="s">
        <v>3218</v>
      </c>
    </row>
    <row r="1952" spans="1:3">
      <c r="A1952" s="234" t="s">
        <v>1904</v>
      </c>
      <c r="B1952" s="227" t="s">
        <v>1977</v>
      </c>
      <c r="C1952" s="339"/>
    </row>
    <row r="1953" spans="1:3" ht="15" thickBot="1">
      <c r="A1953" s="235" t="s">
        <v>1906</v>
      </c>
      <c r="B1953" s="236" t="s">
        <v>24</v>
      </c>
      <c r="C1953" s="340"/>
    </row>
    <row r="1954" spans="1:3">
      <c r="A1954" s="231" t="s">
        <v>1431</v>
      </c>
      <c r="B1954" s="232" t="s">
        <v>3219</v>
      </c>
      <c r="C1954" s="233" t="s">
        <v>1902</v>
      </c>
    </row>
    <row r="1955" spans="1:3">
      <c r="A1955" s="234" t="s">
        <v>1433</v>
      </c>
      <c r="B1955" s="227" t="s">
        <v>3220</v>
      </c>
      <c r="C1955" s="339" t="s">
        <v>2974</v>
      </c>
    </row>
    <row r="1956" spans="1:3">
      <c r="A1956" s="234" t="s">
        <v>1904</v>
      </c>
      <c r="B1956" s="227" t="s">
        <v>1977</v>
      </c>
      <c r="C1956" s="339"/>
    </row>
    <row r="1957" spans="1:3" ht="15" thickBot="1">
      <c r="A1957" s="235" t="s">
        <v>1906</v>
      </c>
      <c r="B1957" s="236" t="s">
        <v>24</v>
      </c>
      <c r="C1957" s="340"/>
    </row>
    <row r="1958" spans="1:3">
      <c r="A1958" s="231" t="s">
        <v>1431</v>
      </c>
      <c r="B1958" s="232" t="s">
        <v>3221</v>
      </c>
      <c r="C1958" s="233" t="s">
        <v>1902</v>
      </c>
    </row>
    <row r="1959" spans="1:3">
      <c r="A1959" s="234" t="s">
        <v>1433</v>
      </c>
      <c r="B1959" s="227" t="s">
        <v>3222</v>
      </c>
      <c r="C1959" s="339" t="s">
        <v>3223</v>
      </c>
    </row>
    <row r="1960" spans="1:3">
      <c r="A1960" s="234" t="s">
        <v>1904</v>
      </c>
      <c r="B1960" s="227" t="s">
        <v>2370</v>
      </c>
      <c r="C1960" s="339"/>
    </row>
    <row r="1961" spans="1:3" ht="15" thickBot="1">
      <c r="A1961" s="235" t="s">
        <v>1906</v>
      </c>
      <c r="B1961" s="236" t="s">
        <v>24</v>
      </c>
      <c r="C1961" s="340"/>
    </row>
    <row r="1962" spans="1:3">
      <c r="A1962" s="231" t="s">
        <v>1431</v>
      </c>
      <c r="B1962" s="232" t="s">
        <v>3224</v>
      </c>
      <c r="C1962" s="233" t="s">
        <v>1902</v>
      </c>
    </row>
    <row r="1963" spans="1:3">
      <c r="A1963" s="234" t="s">
        <v>1433</v>
      </c>
      <c r="B1963" s="227" t="s">
        <v>3225</v>
      </c>
      <c r="C1963" s="339" t="s">
        <v>3215</v>
      </c>
    </row>
    <row r="1964" spans="1:3">
      <c r="A1964" s="234" t="s">
        <v>1904</v>
      </c>
      <c r="B1964" s="227" t="s">
        <v>1952</v>
      </c>
      <c r="C1964" s="339"/>
    </row>
    <row r="1965" spans="1:3" ht="15" thickBot="1">
      <c r="A1965" s="235" t="s">
        <v>1906</v>
      </c>
      <c r="B1965" s="236" t="s">
        <v>201</v>
      </c>
      <c r="C1965" s="340"/>
    </row>
    <row r="1966" spans="1:3">
      <c r="A1966" s="231" t="s">
        <v>1431</v>
      </c>
      <c r="B1966" s="232" t="s">
        <v>3226</v>
      </c>
      <c r="C1966" s="233" t="s">
        <v>1902</v>
      </c>
    </row>
    <row r="1967" spans="1:3">
      <c r="A1967" s="234" t="s">
        <v>1433</v>
      </c>
      <c r="B1967" s="227" t="s">
        <v>3227</v>
      </c>
      <c r="C1967" s="339" t="s">
        <v>3228</v>
      </c>
    </row>
    <row r="1968" spans="1:3">
      <c r="A1968" s="234" t="s">
        <v>1904</v>
      </c>
      <c r="B1968" s="227" t="s">
        <v>2360</v>
      </c>
      <c r="C1968" s="339"/>
    </row>
    <row r="1969" spans="1:3" ht="15" thickBot="1">
      <c r="A1969" s="235" t="s">
        <v>1906</v>
      </c>
      <c r="B1969" s="236" t="s">
        <v>774</v>
      </c>
      <c r="C1969" s="340"/>
    </row>
    <row r="1970" spans="1:3">
      <c r="A1970" s="231" t="s">
        <v>1431</v>
      </c>
      <c r="B1970" s="232" t="s">
        <v>3229</v>
      </c>
      <c r="C1970" s="233" t="s">
        <v>1902</v>
      </c>
    </row>
    <row r="1971" spans="1:3">
      <c r="A1971" s="234" t="s">
        <v>1433</v>
      </c>
      <c r="B1971" s="227" t="s">
        <v>3230</v>
      </c>
      <c r="C1971" s="339" t="s">
        <v>3231</v>
      </c>
    </row>
    <row r="1972" spans="1:3">
      <c r="A1972" s="234" t="s">
        <v>1904</v>
      </c>
      <c r="B1972" s="227" t="s">
        <v>1996</v>
      </c>
      <c r="C1972" s="339"/>
    </row>
    <row r="1973" spans="1:3" ht="15" thickBot="1">
      <c r="A1973" s="235" t="s">
        <v>1906</v>
      </c>
      <c r="B1973" s="236" t="s">
        <v>201</v>
      </c>
      <c r="C1973" s="340"/>
    </row>
    <row r="1974" spans="1:3">
      <c r="A1974" s="231" t="s">
        <v>1431</v>
      </c>
      <c r="B1974" s="232" t="s">
        <v>3232</v>
      </c>
      <c r="C1974" s="233" t="s">
        <v>1902</v>
      </c>
    </row>
    <row r="1975" spans="1:3">
      <c r="A1975" s="234" t="s">
        <v>1433</v>
      </c>
      <c r="B1975" s="227" t="s">
        <v>3233</v>
      </c>
      <c r="C1975" s="339" t="s">
        <v>3234</v>
      </c>
    </row>
    <row r="1976" spans="1:3">
      <c r="A1976" s="234" t="s">
        <v>1904</v>
      </c>
      <c r="B1976" s="227" t="s">
        <v>2370</v>
      </c>
      <c r="C1976" s="339"/>
    </row>
    <row r="1977" spans="1:3" ht="15" thickBot="1">
      <c r="A1977" s="235" t="s">
        <v>1906</v>
      </c>
      <c r="B1977" s="236" t="s">
        <v>24</v>
      </c>
      <c r="C1977" s="340"/>
    </row>
    <row r="1978" spans="1:3">
      <c r="A1978" s="231" t="s">
        <v>1431</v>
      </c>
      <c r="B1978" s="232" t="s">
        <v>3235</v>
      </c>
      <c r="C1978" s="233" t="s">
        <v>1902</v>
      </c>
    </row>
    <row r="1979" spans="1:3">
      <c r="A1979" s="234" t="s">
        <v>1433</v>
      </c>
      <c r="B1979" s="227" t="s">
        <v>3236</v>
      </c>
      <c r="C1979" s="339" t="s">
        <v>3234</v>
      </c>
    </row>
    <row r="1980" spans="1:3">
      <c r="A1980" s="234" t="s">
        <v>1904</v>
      </c>
      <c r="B1980" s="227" t="s">
        <v>2370</v>
      </c>
      <c r="C1980" s="339"/>
    </row>
    <row r="1981" spans="1:3" ht="15" thickBot="1">
      <c r="A1981" s="235" t="s">
        <v>1906</v>
      </c>
      <c r="B1981" s="236" t="s">
        <v>3237</v>
      </c>
      <c r="C1981" s="340"/>
    </row>
    <row r="1982" spans="1:3">
      <c r="A1982" s="231" t="s">
        <v>1431</v>
      </c>
      <c r="B1982" s="232" t="s">
        <v>3238</v>
      </c>
      <c r="C1982" s="233" t="s">
        <v>1902</v>
      </c>
    </row>
    <row r="1983" spans="1:3" ht="22.5">
      <c r="A1983" s="234" t="s">
        <v>1433</v>
      </c>
      <c r="B1983" s="227" t="s">
        <v>3239</v>
      </c>
      <c r="C1983" s="339" t="s">
        <v>2045</v>
      </c>
    </row>
    <row r="1984" spans="1:3">
      <c r="A1984" s="234" t="s">
        <v>1904</v>
      </c>
      <c r="B1984" s="227" t="s">
        <v>1952</v>
      </c>
      <c r="C1984" s="339"/>
    </row>
    <row r="1985" spans="1:3" ht="15" thickBot="1">
      <c r="A1985" s="235" t="s">
        <v>1906</v>
      </c>
      <c r="B1985" s="236" t="s">
        <v>774</v>
      </c>
      <c r="C1985" s="340"/>
    </row>
    <row r="1986" spans="1:3">
      <c r="A1986" s="231" t="s">
        <v>1431</v>
      </c>
      <c r="B1986" s="232" t="s">
        <v>3240</v>
      </c>
      <c r="C1986" s="233" t="s">
        <v>1902</v>
      </c>
    </row>
    <row r="1987" spans="1:3" ht="22.5">
      <c r="A1987" s="234" t="s">
        <v>1433</v>
      </c>
      <c r="B1987" s="227" t="s">
        <v>3241</v>
      </c>
      <c r="C1987" s="339" t="s">
        <v>3242</v>
      </c>
    </row>
    <row r="1988" spans="1:3">
      <c r="A1988" s="234" t="s">
        <v>1904</v>
      </c>
      <c r="B1988" s="227" t="s">
        <v>1992</v>
      </c>
      <c r="C1988" s="339"/>
    </row>
    <row r="1989" spans="1:3" ht="15" thickBot="1">
      <c r="A1989" s="235" t="s">
        <v>1906</v>
      </c>
      <c r="B1989" s="236" t="s">
        <v>201</v>
      </c>
      <c r="C1989" s="340"/>
    </row>
    <row r="1990" spans="1:3">
      <c r="A1990" s="231" t="s">
        <v>1431</v>
      </c>
      <c r="B1990" s="232" t="s">
        <v>3243</v>
      </c>
      <c r="C1990" s="233" t="s">
        <v>1902</v>
      </c>
    </row>
    <row r="1991" spans="1:3" ht="22.5">
      <c r="A1991" s="234" t="s">
        <v>1433</v>
      </c>
      <c r="B1991" s="227" t="s">
        <v>3244</v>
      </c>
      <c r="C1991" s="339" t="s">
        <v>3245</v>
      </c>
    </row>
    <row r="1992" spans="1:3">
      <c r="A1992" s="234" t="s">
        <v>1904</v>
      </c>
      <c r="B1992" s="227" t="s">
        <v>1930</v>
      </c>
      <c r="C1992" s="339"/>
    </row>
    <row r="1993" spans="1:3" ht="15" thickBot="1">
      <c r="A1993" s="235" t="s">
        <v>1906</v>
      </c>
      <c r="B1993" s="236" t="s">
        <v>201</v>
      </c>
      <c r="C1993" s="340"/>
    </row>
    <row r="1994" spans="1:3">
      <c r="A1994" s="231" t="s">
        <v>1431</v>
      </c>
      <c r="B1994" s="232" t="s">
        <v>3246</v>
      </c>
      <c r="C1994" s="233" t="s">
        <v>1902</v>
      </c>
    </row>
    <row r="1995" spans="1:3" ht="22.5">
      <c r="A1995" s="234" t="s">
        <v>1433</v>
      </c>
      <c r="B1995" s="227" t="s">
        <v>3247</v>
      </c>
      <c r="C1995" s="339" t="s">
        <v>3248</v>
      </c>
    </row>
    <row r="1996" spans="1:3">
      <c r="A1996" s="234" t="s">
        <v>1904</v>
      </c>
      <c r="B1996" s="227" t="s">
        <v>1956</v>
      </c>
      <c r="C1996" s="339"/>
    </row>
    <row r="1997" spans="1:3" ht="15" thickBot="1">
      <c r="A1997" s="235" t="s">
        <v>1906</v>
      </c>
      <c r="B1997" s="236" t="s">
        <v>26</v>
      </c>
      <c r="C1997" s="340"/>
    </row>
    <row r="1998" spans="1:3">
      <c r="A1998" s="231" t="s">
        <v>1431</v>
      </c>
      <c r="B1998" s="232" t="s">
        <v>3249</v>
      </c>
      <c r="C1998" s="233" t="s">
        <v>1902</v>
      </c>
    </row>
    <row r="1999" spans="1:3">
      <c r="A1999" s="234" t="s">
        <v>1433</v>
      </c>
      <c r="B1999" s="227" t="s">
        <v>3250</v>
      </c>
      <c r="C1999" s="339" t="s">
        <v>3251</v>
      </c>
    </row>
    <row r="2000" spans="1:3">
      <c r="A2000" s="234" t="s">
        <v>1904</v>
      </c>
      <c r="B2000" s="227" t="s">
        <v>1956</v>
      </c>
      <c r="C2000" s="339"/>
    </row>
    <row r="2001" spans="1:3" ht="15" thickBot="1">
      <c r="A2001" s="235" t="s">
        <v>1906</v>
      </c>
      <c r="B2001" s="236" t="s">
        <v>201</v>
      </c>
      <c r="C2001" s="340"/>
    </row>
    <row r="2002" spans="1:3">
      <c r="A2002" s="231" t="s">
        <v>1431</v>
      </c>
      <c r="B2002" s="232" t="s">
        <v>3252</v>
      </c>
      <c r="C2002" s="233" t="s">
        <v>1902</v>
      </c>
    </row>
    <row r="2003" spans="1:3">
      <c r="A2003" s="234" t="s">
        <v>1433</v>
      </c>
      <c r="B2003" s="227" t="s">
        <v>410</v>
      </c>
      <c r="C2003" s="339" t="s">
        <v>3253</v>
      </c>
    </row>
    <row r="2004" spans="1:3">
      <c r="A2004" s="234" t="s">
        <v>1904</v>
      </c>
      <c r="B2004" s="227" t="s">
        <v>1977</v>
      </c>
      <c r="C2004" s="339"/>
    </row>
    <row r="2005" spans="1:3" ht="15" thickBot="1">
      <c r="A2005" s="235" t="s">
        <v>1906</v>
      </c>
      <c r="B2005" s="236" t="s">
        <v>201</v>
      </c>
      <c r="C2005" s="340"/>
    </row>
    <row r="2006" spans="1:3">
      <c r="A2006" s="231" t="s">
        <v>1431</v>
      </c>
      <c r="B2006" s="232" t="s">
        <v>3254</v>
      </c>
      <c r="C2006" s="233" t="s">
        <v>1902</v>
      </c>
    </row>
    <row r="2007" spans="1:3">
      <c r="A2007" s="234" t="s">
        <v>1433</v>
      </c>
      <c r="B2007" s="227" t="s">
        <v>3255</v>
      </c>
      <c r="C2007" s="339" t="s">
        <v>3256</v>
      </c>
    </row>
    <row r="2008" spans="1:3">
      <c r="A2008" s="234" t="s">
        <v>1904</v>
      </c>
      <c r="B2008" s="227" t="s">
        <v>1977</v>
      </c>
      <c r="C2008" s="339"/>
    </row>
    <row r="2009" spans="1:3" ht="15" thickBot="1">
      <c r="A2009" s="235" t="s">
        <v>1906</v>
      </c>
      <c r="B2009" s="236" t="s">
        <v>201</v>
      </c>
      <c r="C2009" s="340"/>
    </row>
    <row r="2010" spans="1:3">
      <c r="A2010" s="231" t="s">
        <v>1431</v>
      </c>
      <c r="B2010" s="232" t="s">
        <v>3257</v>
      </c>
      <c r="C2010" s="233" t="s">
        <v>1902</v>
      </c>
    </row>
    <row r="2011" spans="1:3">
      <c r="A2011" s="234" t="s">
        <v>1433</v>
      </c>
      <c r="B2011" s="227" t="s">
        <v>3258</v>
      </c>
      <c r="C2011" s="339" t="s">
        <v>3259</v>
      </c>
    </row>
    <row r="2012" spans="1:3">
      <c r="A2012" s="234" t="s">
        <v>1904</v>
      </c>
      <c r="B2012" s="227" t="s">
        <v>1988</v>
      </c>
      <c r="C2012" s="339"/>
    </row>
    <row r="2013" spans="1:3" ht="15" thickBot="1">
      <c r="A2013" s="235" t="s">
        <v>1906</v>
      </c>
      <c r="B2013" s="236" t="s">
        <v>201</v>
      </c>
      <c r="C2013" s="340"/>
    </row>
    <row r="2014" spans="1:3">
      <c r="A2014" s="231" t="s">
        <v>1431</v>
      </c>
      <c r="B2014" s="232" t="s">
        <v>3260</v>
      </c>
      <c r="C2014" s="233" t="s">
        <v>1902</v>
      </c>
    </row>
    <row r="2015" spans="1:3">
      <c r="A2015" s="234" t="s">
        <v>1433</v>
      </c>
      <c r="B2015" s="227" t="s">
        <v>383</v>
      </c>
      <c r="C2015" s="339" t="s">
        <v>3261</v>
      </c>
    </row>
    <row r="2016" spans="1:3">
      <c r="A2016" s="234" t="s">
        <v>1904</v>
      </c>
      <c r="B2016" s="227" t="s">
        <v>1956</v>
      </c>
      <c r="C2016" s="339"/>
    </row>
    <row r="2017" spans="1:3" ht="15" thickBot="1">
      <c r="A2017" s="235" t="s">
        <v>1906</v>
      </c>
      <c r="B2017" s="236" t="s">
        <v>201</v>
      </c>
      <c r="C2017" s="340"/>
    </row>
    <row r="2018" spans="1:3">
      <c r="A2018" s="231" t="s">
        <v>1431</v>
      </c>
      <c r="B2018" s="232" t="s">
        <v>3262</v>
      </c>
      <c r="C2018" s="233" t="s">
        <v>1902</v>
      </c>
    </row>
    <row r="2019" spans="1:3" ht="22.5">
      <c r="A2019" s="234" t="s">
        <v>1433</v>
      </c>
      <c r="B2019" s="227" t="s">
        <v>3263</v>
      </c>
      <c r="C2019" s="339" t="s">
        <v>3264</v>
      </c>
    </row>
    <row r="2020" spans="1:3">
      <c r="A2020" s="234" t="s">
        <v>1904</v>
      </c>
      <c r="B2020" s="227" t="s">
        <v>1956</v>
      </c>
      <c r="C2020" s="339"/>
    </row>
    <row r="2021" spans="1:3" ht="15" thickBot="1">
      <c r="A2021" s="235" t="s">
        <v>1906</v>
      </c>
      <c r="B2021" s="236" t="s">
        <v>201</v>
      </c>
      <c r="C2021" s="340"/>
    </row>
    <row r="2022" spans="1:3">
      <c r="A2022" s="231" t="s">
        <v>1431</v>
      </c>
      <c r="B2022" s="232" t="s">
        <v>3265</v>
      </c>
      <c r="C2022" s="233" t="s">
        <v>1902</v>
      </c>
    </row>
    <row r="2023" spans="1:3">
      <c r="A2023" s="234" t="s">
        <v>1433</v>
      </c>
      <c r="B2023" s="227" t="s">
        <v>3266</v>
      </c>
      <c r="C2023" s="339" t="s">
        <v>3267</v>
      </c>
    </row>
    <row r="2024" spans="1:3">
      <c r="A2024" s="234" t="s">
        <v>1904</v>
      </c>
      <c r="B2024" s="227" t="s">
        <v>1952</v>
      </c>
      <c r="C2024" s="339"/>
    </row>
    <row r="2025" spans="1:3" ht="15" thickBot="1">
      <c r="A2025" s="235" t="s">
        <v>1906</v>
      </c>
      <c r="B2025" s="236" t="s">
        <v>777</v>
      </c>
      <c r="C2025" s="340"/>
    </row>
    <row r="2026" spans="1:3">
      <c r="A2026" s="231" t="s">
        <v>1431</v>
      </c>
      <c r="B2026" s="232" t="s">
        <v>3268</v>
      </c>
      <c r="C2026" s="233" t="s">
        <v>1902</v>
      </c>
    </row>
    <row r="2027" spans="1:3" ht="22.5">
      <c r="A2027" s="234" t="s">
        <v>1433</v>
      </c>
      <c r="B2027" s="227" t="s">
        <v>3269</v>
      </c>
      <c r="C2027" s="339" t="s">
        <v>3270</v>
      </c>
    </row>
    <row r="2028" spans="1:3">
      <c r="A2028" s="234" t="s">
        <v>1904</v>
      </c>
      <c r="B2028" s="227" t="s">
        <v>1952</v>
      </c>
      <c r="C2028" s="339"/>
    </row>
    <row r="2029" spans="1:3" ht="15" thickBot="1">
      <c r="A2029" s="235" t="s">
        <v>1906</v>
      </c>
      <c r="B2029" s="236" t="s">
        <v>26</v>
      </c>
      <c r="C2029" s="340"/>
    </row>
    <row r="2030" spans="1:3">
      <c r="A2030" s="231" t="s">
        <v>1431</v>
      </c>
      <c r="B2030" s="232" t="s">
        <v>3271</v>
      </c>
      <c r="C2030" s="233" t="s">
        <v>1902</v>
      </c>
    </row>
    <row r="2031" spans="1:3">
      <c r="A2031" s="234" t="s">
        <v>1433</v>
      </c>
      <c r="B2031" s="227" t="s">
        <v>3272</v>
      </c>
      <c r="C2031" s="339" t="s">
        <v>3273</v>
      </c>
    </row>
    <row r="2032" spans="1:3">
      <c r="A2032" s="234" t="s">
        <v>1904</v>
      </c>
      <c r="B2032" s="227" t="s">
        <v>2370</v>
      </c>
      <c r="C2032" s="339"/>
    </row>
    <row r="2033" spans="1:3" ht="15" thickBot="1">
      <c r="A2033" s="235" t="s">
        <v>1906</v>
      </c>
      <c r="B2033" s="236" t="s">
        <v>24</v>
      </c>
      <c r="C2033" s="340"/>
    </row>
    <row r="2034" spans="1:3">
      <c r="A2034" s="231" t="s">
        <v>1431</v>
      </c>
      <c r="B2034" s="232" t="s">
        <v>3274</v>
      </c>
      <c r="C2034" s="233" t="s">
        <v>1902</v>
      </c>
    </row>
    <row r="2035" spans="1:3" ht="22.5">
      <c r="A2035" s="234" t="s">
        <v>1433</v>
      </c>
      <c r="B2035" s="227" t="s">
        <v>3275</v>
      </c>
      <c r="C2035" s="339" t="s">
        <v>3273</v>
      </c>
    </row>
    <row r="2036" spans="1:3">
      <c r="A2036" s="234" t="s">
        <v>1904</v>
      </c>
      <c r="B2036" s="227" t="s">
        <v>2370</v>
      </c>
      <c r="C2036" s="339"/>
    </row>
    <row r="2037" spans="1:3" ht="15" thickBot="1">
      <c r="A2037" s="235" t="s">
        <v>1906</v>
      </c>
      <c r="B2037" s="236" t="s">
        <v>24</v>
      </c>
      <c r="C2037" s="340"/>
    </row>
    <row r="2038" spans="1:3">
      <c r="A2038" s="231" t="s">
        <v>1431</v>
      </c>
      <c r="B2038" s="232" t="s">
        <v>3276</v>
      </c>
      <c r="C2038" s="233" t="s">
        <v>1902</v>
      </c>
    </row>
    <row r="2039" spans="1:3" ht="22.5">
      <c r="A2039" s="234" t="s">
        <v>1433</v>
      </c>
      <c r="B2039" s="227" t="s">
        <v>3277</v>
      </c>
      <c r="C2039" s="339" t="s">
        <v>3278</v>
      </c>
    </row>
    <row r="2040" spans="1:3">
      <c r="A2040" s="234" t="s">
        <v>1904</v>
      </c>
      <c r="B2040" s="227" t="s">
        <v>1956</v>
      </c>
      <c r="C2040" s="339"/>
    </row>
    <row r="2041" spans="1:3" ht="15" thickBot="1">
      <c r="A2041" s="235" t="s">
        <v>1906</v>
      </c>
      <c r="B2041" s="236" t="s">
        <v>24</v>
      </c>
      <c r="C2041" s="340"/>
    </row>
    <row r="2042" spans="1:3">
      <c r="A2042" s="231" t="s">
        <v>1431</v>
      </c>
      <c r="B2042" s="232" t="s">
        <v>3279</v>
      </c>
      <c r="C2042" s="233" t="s">
        <v>1902</v>
      </c>
    </row>
    <row r="2043" spans="1:3" ht="22.5">
      <c r="A2043" s="234" t="s">
        <v>1433</v>
      </c>
      <c r="B2043" s="227" t="s">
        <v>3280</v>
      </c>
      <c r="C2043" s="339" t="s">
        <v>2840</v>
      </c>
    </row>
    <row r="2044" spans="1:3">
      <c r="A2044" s="234" t="s">
        <v>1904</v>
      </c>
      <c r="B2044" s="227" t="s">
        <v>1956</v>
      </c>
      <c r="C2044" s="339"/>
    </row>
    <row r="2045" spans="1:3" ht="15" thickBot="1">
      <c r="A2045" s="235" t="s">
        <v>1906</v>
      </c>
      <c r="B2045" s="236" t="s">
        <v>201</v>
      </c>
      <c r="C2045" s="340"/>
    </row>
    <row r="2046" spans="1:3">
      <c r="A2046" s="231" t="s">
        <v>1431</v>
      </c>
      <c r="B2046" s="232" t="s">
        <v>3281</v>
      </c>
      <c r="C2046" s="233" t="s">
        <v>1902</v>
      </c>
    </row>
    <row r="2047" spans="1:3" ht="22.5">
      <c r="A2047" s="234" t="s">
        <v>1433</v>
      </c>
      <c r="B2047" s="227" t="s">
        <v>3280</v>
      </c>
      <c r="C2047" s="339" t="s">
        <v>2840</v>
      </c>
    </row>
    <row r="2048" spans="1:3">
      <c r="A2048" s="234" t="s">
        <v>1904</v>
      </c>
      <c r="B2048" s="227" t="s">
        <v>1956</v>
      </c>
      <c r="C2048" s="339"/>
    </row>
    <row r="2049" spans="1:3" ht="15" thickBot="1">
      <c r="A2049" s="235" t="s">
        <v>1906</v>
      </c>
      <c r="B2049" s="236" t="s">
        <v>201</v>
      </c>
      <c r="C2049" s="340"/>
    </row>
    <row r="2050" spans="1:3">
      <c r="A2050" s="231" t="s">
        <v>1431</v>
      </c>
      <c r="B2050" s="232" t="s">
        <v>3282</v>
      </c>
      <c r="C2050" s="233" t="s">
        <v>1902</v>
      </c>
    </row>
    <row r="2051" spans="1:3">
      <c r="A2051" s="234" t="s">
        <v>1433</v>
      </c>
      <c r="B2051" s="227" t="s">
        <v>3283</v>
      </c>
      <c r="C2051" s="339" t="s">
        <v>3284</v>
      </c>
    </row>
    <row r="2052" spans="1:3">
      <c r="A2052" s="234" t="s">
        <v>1904</v>
      </c>
      <c r="B2052" s="227" t="s">
        <v>1970</v>
      </c>
      <c r="C2052" s="339"/>
    </row>
    <row r="2053" spans="1:3" ht="15" thickBot="1">
      <c r="A2053" s="235" t="s">
        <v>1906</v>
      </c>
      <c r="B2053" s="236" t="s">
        <v>201</v>
      </c>
      <c r="C2053" s="340"/>
    </row>
    <row r="2054" spans="1:3">
      <c r="A2054" s="231" t="s">
        <v>1431</v>
      </c>
      <c r="B2054" s="232" t="s">
        <v>3285</v>
      </c>
      <c r="C2054" s="233" t="s">
        <v>1902</v>
      </c>
    </row>
    <row r="2055" spans="1:3">
      <c r="A2055" s="234" t="s">
        <v>1433</v>
      </c>
      <c r="B2055" s="227" t="s">
        <v>3286</v>
      </c>
      <c r="C2055" s="339" t="s">
        <v>3287</v>
      </c>
    </row>
    <row r="2056" spans="1:3">
      <c r="A2056" s="234" t="s">
        <v>1904</v>
      </c>
      <c r="B2056" s="227" t="s">
        <v>1992</v>
      </c>
      <c r="C2056" s="339"/>
    </row>
    <row r="2057" spans="1:3" ht="15" thickBot="1">
      <c r="A2057" s="235" t="s">
        <v>1906</v>
      </c>
      <c r="B2057" s="236" t="s">
        <v>201</v>
      </c>
      <c r="C2057" s="340"/>
    </row>
    <row r="2058" spans="1:3">
      <c r="A2058" s="231" t="s">
        <v>1431</v>
      </c>
      <c r="B2058" s="232" t="s">
        <v>3288</v>
      </c>
      <c r="C2058" s="233" t="s">
        <v>1902</v>
      </c>
    </row>
    <row r="2059" spans="1:3">
      <c r="A2059" s="234" t="s">
        <v>1433</v>
      </c>
      <c r="B2059" s="227" t="s">
        <v>3289</v>
      </c>
      <c r="C2059" s="339" t="s">
        <v>3290</v>
      </c>
    </row>
    <row r="2060" spans="1:3">
      <c r="A2060" s="234" t="s">
        <v>1904</v>
      </c>
      <c r="B2060" s="227" t="s">
        <v>1992</v>
      </c>
      <c r="C2060" s="339"/>
    </row>
    <row r="2061" spans="1:3" ht="15" thickBot="1">
      <c r="A2061" s="235" t="s">
        <v>1906</v>
      </c>
      <c r="B2061" s="236" t="s">
        <v>201</v>
      </c>
      <c r="C2061" s="340"/>
    </row>
    <row r="2062" spans="1:3">
      <c r="A2062" s="231" t="s">
        <v>1431</v>
      </c>
      <c r="B2062" s="232" t="s">
        <v>3291</v>
      </c>
      <c r="C2062" s="233" t="s">
        <v>1902</v>
      </c>
    </row>
    <row r="2063" spans="1:3">
      <c r="A2063" s="234" t="s">
        <v>1433</v>
      </c>
      <c r="B2063" s="227" t="s">
        <v>3292</v>
      </c>
      <c r="C2063" s="339" t="s">
        <v>3293</v>
      </c>
    </row>
    <row r="2064" spans="1:3">
      <c r="A2064" s="234" t="s">
        <v>1904</v>
      </c>
      <c r="B2064" s="227" t="s">
        <v>2370</v>
      </c>
      <c r="C2064" s="339"/>
    </row>
    <row r="2065" spans="1:3" ht="15" thickBot="1">
      <c r="A2065" s="235" t="s">
        <v>1906</v>
      </c>
      <c r="B2065" s="236" t="s">
        <v>24</v>
      </c>
      <c r="C2065" s="340"/>
    </row>
    <row r="2066" spans="1:3">
      <c r="A2066" s="231" t="s">
        <v>1431</v>
      </c>
      <c r="B2066" s="232" t="s">
        <v>3294</v>
      </c>
      <c r="C2066" s="233" t="s">
        <v>1902</v>
      </c>
    </row>
    <row r="2067" spans="1:3">
      <c r="A2067" s="234" t="s">
        <v>1433</v>
      </c>
      <c r="B2067" s="227" t="s">
        <v>3295</v>
      </c>
      <c r="C2067" s="339" t="s">
        <v>3296</v>
      </c>
    </row>
    <row r="2068" spans="1:3">
      <c r="A2068" s="234" t="s">
        <v>1904</v>
      </c>
      <c r="B2068" s="227" t="s">
        <v>2370</v>
      </c>
      <c r="C2068" s="339"/>
    </row>
    <row r="2069" spans="1:3" ht="15" thickBot="1">
      <c r="A2069" s="235" t="s">
        <v>1906</v>
      </c>
      <c r="B2069" s="236" t="s">
        <v>24</v>
      </c>
      <c r="C2069" s="340"/>
    </row>
    <row r="2070" spans="1:3">
      <c r="A2070" s="231" t="s">
        <v>1431</v>
      </c>
      <c r="B2070" s="232" t="s">
        <v>3297</v>
      </c>
      <c r="C2070" s="233" t="s">
        <v>1902</v>
      </c>
    </row>
    <row r="2071" spans="1:3">
      <c r="A2071" s="234" t="s">
        <v>1433</v>
      </c>
      <c r="B2071" s="227" t="s">
        <v>1273</v>
      </c>
      <c r="C2071" s="339" t="s">
        <v>3298</v>
      </c>
    </row>
    <row r="2072" spans="1:3">
      <c r="A2072" s="234" t="s">
        <v>1904</v>
      </c>
      <c r="B2072" s="227" t="s">
        <v>2370</v>
      </c>
      <c r="C2072" s="339"/>
    </row>
    <row r="2073" spans="1:3" ht="15" thickBot="1">
      <c r="A2073" s="235" t="s">
        <v>1906</v>
      </c>
      <c r="B2073" s="236" t="s">
        <v>24</v>
      </c>
      <c r="C2073" s="340"/>
    </row>
    <row r="2074" spans="1:3">
      <c r="A2074" s="231" t="s">
        <v>1431</v>
      </c>
      <c r="B2074" s="232" t="s">
        <v>3299</v>
      </c>
      <c r="C2074" s="233" t="s">
        <v>1902</v>
      </c>
    </row>
    <row r="2075" spans="1:3">
      <c r="A2075" s="234" t="s">
        <v>1433</v>
      </c>
      <c r="B2075" s="227" t="s">
        <v>3300</v>
      </c>
      <c r="C2075" s="339" t="s">
        <v>3301</v>
      </c>
    </row>
    <row r="2076" spans="1:3">
      <c r="A2076" s="234" t="s">
        <v>1904</v>
      </c>
      <c r="B2076" s="227" t="s">
        <v>2370</v>
      </c>
      <c r="C2076" s="339"/>
    </row>
    <row r="2077" spans="1:3" ht="15" thickBot="1">
      <c r="A2077" s="235" t="s">
        <v>1906</v>
      </c>
      <c r="B2077" s="236" t="s">
        <v>24</v>
      </c>
      <c r="C2077" s="340"/>
    </row>
    <row r="2078" spans="1:3">
      <c r="A2078" s="231" t="s">
        <v>1431</v>
      </c>
      <c r="B2078" s="232" t="s">
        <v>3302</v>
      </c>
      <c r="C2078" s="233" t="s">
        <v>1902</v>
      </c>
    </row>
    <row r="2079" spans="1:3" ht="14.25" customHeight="1">
      <c r="A2079" s="234" t="s">
        <v>1433</v>
      </c>
      <c r="B2079" s="227" t="s">
        <v>3303</v>
      </c>
      <c r="C2079" s="339" t="s">
        <v>3301</v>
      </c>
    </row>
    <row r="2080" spans="1:3" ht="14.25" customHeight="1">
      <c r="A2080" s="234" t="s">
        <v>1904</v>
      </c>
      <c r="B2080" s="238" t="s">
        <v>2370</v>
      </c>
      <c r="C2080" s="339"/>
    </row>
    <row r="2081" spans="1:3" ht="15" customHeight="1" thickBot="1">
      <c r="A2081" s="235" t="s">
        <v>1906</v>
      </c>
      <c r="B2081" s="236" t="s">
        <v>24</v>
      </c>
      <c r="C2081" s="340"/>
    </row>
    <row r="2082" spans="1:3">
      <c r="A2082" s="231" t="s">
        <v>1431</v>
      </c>
      <c r="B2082" s="232" t="s">
        <v>3304</v>
      </c>
      <c r="C2082" s="233" t="s">
        <v>1902</v>
      </c>
    </row>
    <row r="2083" spans="1:3" ht="14.25" customHeight="1">
      <c r="A2083" s="234" t="s">
        <v>1433</v>
      </c>
      <c r="B2083" s="227" t="s">
        <v>3305</v>
      </c>
      <c r="C2083" s="339" t="s">
        <v>3306</v>
      </c>
    </row>
    <row r="2084" spans="1:3" ht="14.25" customHeight="1">
      <c r="A2084" s="234" t="s">
        <v>1904</v>
      </c>
      <c r="B2084" s="238" t="s">
        <v>2370</v>
      </c>
      <c r="C2084" s="339"/>
    </row>
    <row r="2085" spans="1:3" ht="15" customHeight="1" thickBot="1">
      <c r="A2085" s="235" t="s">
        <v>1906</v>
      </c>
      <c r="B2085" s="236" t="s">
        <v>24</v>
      </c>
      <c r="C2085" s="340"/>
    </row>
    <row r="2086" spans="1:3">
      <c r="A2086" s="231" t="s">
        <v>1431</v>
      </c>
      <c r="B2086" s="232" t="s">
        <v>3307</v>
      </c>
      <c r="C2086" s="233" t="s">
        <v>1902</v>
      </c>
    </row>
    <row r="2087" spans="1:3" ht="14.25" customHeight="1">
      <c r="A2087" s="234" t="s">
        <v>1433</v>
      </c>
      <c r="B2087" s="227" t="s">
        <v>3308</v>
      </c>
      <c r="C2087" s="339" t="s">
        <v>3309</v>
      </c>
    </row>
    <row r="2088" spans="1:3" ht="14.25" customHeight="1">
      <c r="A2088" s="234" t="s">
        <v>1904</v>
      </c>
      <c r="B2088" s="238" t="s">
        <v>2370</v>
      </c>
      <c r="C2088" s="339"/>
    </row>
    <row r="2089" spans="1:3" ht="15" customHeight="1" thickBot="1">
      <c r="A2089" s="235" t="s">
        <v>1906</v>
      </c>
      <c r="B2089" s="236" t="s">
        <v>26</v>
      </c>
      <c r="C2089" s="340"/>
    </row>
    <row r="2090" spans="1:3">
      <c r="A2090" s="231" t="s">
        <v>1431</v>
      </c>
      <c r="B2090" s="232" t="s">
        <v>3310</v>
      </c>
      <c r="C2090" s="233" t="s">
        <v>1902</v>
      </c>
    </row>
    <row r="2091" spans="1:3" ht="22.5">
      <c r="A2091" s="234" t="s">
        <v>1433</v>
      </c>
      <c r="B2091" s="227" t="s">
        <v>3239</v>
      </c>
      <c r="C2091" s="339" t="s">
        <v>3311</v>
      </c>
    </row>
    <row r="2092" spans="1:3">
      <c r="A2092" s="234" t="s">
        <v>1904</v>
      </c>
      <c r="B2092" s="227" t="s">
        <v>1952</v>
      </c>
      <c r="C2092" s="339"/>
    </row>
    <row r="2093" spans="1:3" ht="15" thickBot="1">
      <c r="A2093" s="235" t="s">
        <v>1906</v>
      </c>
      <c r="B2093" s="236" t="s">
        <v>774</v>
      </c>
      <c r="C2093" s="340"/>
    </row>
    <row r="2094" spans="1:3">
      <c r="A2094" s="231" t="s">
        <v>1431</v>
      </c>
      <c r="B2094" s="232" t="s">
        <v>3312</v>
      </c>
      <c r="C2094" s="233" t="s">
        <v>1902</v>
      </c>
    </row>
    <row r="2095" spans="1:3">
      <c r="A2095" s="234" t="s">
        <v>1433</v>
      </c>
      <c r="B2095" s="227" t="s">
        <v>3313</v>
      </c>
      <c r="C2095" s="339" t="s">
        <v>3314</v>
      </c>
    </row>
    <row r="2096" spans="1:3">
      <c r="A2096" s="234" t="s">
        <v>1904</v>
      </c>
      <c r="B2096" s="227" t="s">
        <v>1952</v>
      </c>
      <c r="C2096" s="339"/>
    </row>
    <row r="2097" spans="1:3" ht="15" thickBot="1">
      <c r="A2097" s="235" t="s">
        <v>1906</v>
      </c>
      <c r="B2097" s="236" t="s">
        <v>201</v>
      </c>
      <c r="C2097" s="340"/>
    </row>
    <row r="2098" spans="1:3">
      <c r="A2098" s="231" t="s">
        <v>1431</v>
      </c>
      <c r="B2098" s="232" t="s">
        <v>3315</v>
      </c>
      <c r="C2098" s="233" t="s">
        <v>1902</v>
      </c>
    </row>
    <row r="2099" spans="1:3">
      <c r="A2099" s="234" t="s">
        <v>1433</v>
      </c>
      <c r="B2099" s="227" t="s">
        <v>3316</v>
      </c>
      <c r="C2099" s="339" t="s">
        <v>3267</v>
      </c>
    </row>
    <row r="2100" spans="1:3">
      <c r="A2100" s="234" t="s">
        <v>1904</v>
      </c>
      <c r="B2100" s="227" t="s">
        <v>1952</v>
      </c>
      <c r="C2100" s="339"/>
    </row>
    <row r="2101" spans="1:3" ht="15" thickBot="1">
      <c r="A2101" s="235" t="s">
        <v>1906</v>
      </c>
      <c r="B2101" s="236" t="s">
        <v>201</v>
      </c>
      <c r="C2101" s="340"/>
    </row>
    <row r="2102" spans="1:3">
      <c r="A2102" s="231" t="s">
        <v>1431</v>
      </c>
      <c r="B2102" s="232" t="s">
        <v>3317</v>
      </c>
      <c r="C2102" s="233" t="s">
        <v>1902</v>
      </c>
    </row>
    <row r="2103" spans="1:3">
      <c r="A2103" s="234" t="s">
        <v>1433</v>
      </c>
      <c r="B2103" s="227" t="s">
        <v>3318</v>
      </c>
      <c r="C2103" s="339" t="s">
        <v>3314</v>
      </c>
    </row>
    <row r="2104" spans="1:3">
      <c r="A2104" s="234" t="s">
        <v>1904</v>
      </c>
      <c r="B2104" s="227" t="s">
        <v>1952</v>
      </c>
      <c r="C2104" s="339"/>
    </row>
    <row r="2105" spans="1:3" ht="15" thickBot="1">
      <c r="A2105" s="235" t="s">
        <v>1906</v>
      </c>
      <c r="B2105" s="236" t="s">
        <v>201</v>
      </c>
      <c r="C2105" s="340"/>
    </row>
    <row r="2106" spans="1:3">
      <c r="A2106" s="231" t="s">
        <v>1431</v>
      </c>
      <c r="B2106" s="232" t="s">
        <v>3319</v>
      </c>
      <c r="C2106" s="233" t="s">
        <v>1902</v>
      </c>
    </row>
    <row r="2107" spans="1:3" ht="14.25" customHeight="1">
      <c r="A2107" s="234" t="s">
        <v>1433</v>
      </c>
      <c r="B2107" s="227" t="s">
        <v>3320</v>
      </c>
      <c r="C2107" s="339" t="s">
        <v>3321</v>
      </c>
    </row>
    <row r="2108" spans="1:3" ht="14.25" customHeight="1">
      <c r="A2108" s="234" t="s">
        <v>1904</v>
      </c>
      <c r="B2108" s="238" t="s">
        <v>2370</v>
      </c>
      <c r="C2108" s="339"/>
    </row>
    <row r="2109" spans="1:3" ht="15" customHeight="1" thickBot="1">
      <c r="A2109" s="235" t="s">
        <v>1906</v>
      </c>
      <c r="B2109" s="236" t="s">
        <v>24</v>
      </c>
      <c r="C2109" s="340"/>
    </row>
    <row r="2110" spans="1:3">
      <c r="A2110" s="231" t="s">
        <v>1431</v>
      </c>
      <c r="B2110" s="232" t="s">
        <v>3322</v>
      </c>
      <c r="C2110" s="233" t="s">
        <v>1902</v>
      </c>
    </row>
    <row r="2111" spans="1:3" ht="22.5">
      <c r="A2111" s="234" t="s">
        <v>1433</v>
      </c>
      <c r="B2111" s="227" t="s">
        <v>3323</v>
      </c>
      <c r="C2111" s="339" t="s">
        <v>3324</v>
      </c>
    </row>
    <row r="2112" spans="1:3" ht="14.25" customHeight="1">
      <c r="A2112" s="234" t="s">
        <v>1904</v>
      </c>
      <c r="B2112" s="238" t="s">
        <v>2370</v>
      </c>
      <c r="C2112" s="339"/>
    </row>
    <row r="2113" spans="1:3" ht="15" customHeight="1" thickBot="1">
      <c r="A2113" s="235" t="s">
        <v>1906</v>
      </c>
      <c r="B2113" s="236" t="s">
        <v>26</v>
      </c>
      <c r="C2113" s="340"/>
    </row>
    <row r="2114" spans="1:3">
      <c r="A2114" s="231" t="s">
        <v>1431</v>
      </c>
      <c r="B2114" s="232" t="s">
        <v>3325</v>
      </c>
      <c r="C2114" s="233" t="s">
        <v>1902</v>
      </c>
    </row>
    <row r="2115" spans="1:3" ht="22.5">
      <c r="A2115" s="234" t="s">
        <v>1433</v>
      </c>
      <c r="B2115" s="227" t="s">
        <v>3326</v>
      </c>
      <c r="C2115" s="339" t="s">
        <v>3327</v>
      </c>
    </row>
    <row r="2116" spans="1:3" ht="14.25" customHeight="1">
      <c r="A2116" s="234" t="s">
        <v>1904</v>
      </c>
      <c r="B2116" s="238" t="s">
        <v>2370</v>
      </c>
      <c r="C2116" s="339"/>
    </row>
    <row r="2117" spans="1:3" ht="15" customHeight="1" thickBot="1">
      <c r="A2117" s="235" t="s">
        <v>1906</v>
      </c>
      <c r="B2117" s="236" t="s">
        <v>26</v>
      </c>
      <c r="C2117" s="340"/>
    </row>
    <row r="2118" spans="1:3">
      <c r="A2118" s="231" t="s">
        <v>1431</v>
      </c>
      <c r="B2118" s="232" t="s">
        <v>3328</v>
      </c>
      <c r="C2118" s="233" t="s">
        <v>1902</v>
      </c>
    </row>
    <row r="2119" spans="1:3" ht="22.5">
      <c r="A2119" s="234" t="s">
        <v>1433</v>
      </c>
      <c r="B2119" s="227" t="s">
        <v>3329</v>
      </c>
      <c r="C2119" s="339" t="s">
        <v>3330</v>
      </c>
    </row>
    <row r="2120" spans="1:3" ht="14.25" customHeight="1">
      <c r="A2120" s="234" t="s">
        <v>1904</v>
      </c>
      <c r="B2120" s="238" t="s">
        <v>2370</v>
      </c>
      <c r="C2120" s="339"/>
    </row>
    <row r="2121" spans="1:3" ht="15" customHeight="1" thickBot="1">
      <c r="A2121" s="235" t="s">
        <v>1906</v>
      </c>
      <c r="B2121" s="236" t="s">
        <v>26</v>
      </c>
      <c r="C2121" s="340"/>
    </row>
    <row r="2122" spans="1:3">
      <c r="A2122" s="231" t="s">
        <v>1431</v>
      </c>
      <c r="B2122" s="232" t="s">
        <v>3331</v>
      </c>
      <c r="C2122" s="233" t="s">
        <v>1902</v>
      </c>
    </row>
    <row r="2123" spans="1:3" ht="14.25" customHeight="1">
      <c r="A2123" s="234" t="s">
        <v>1433</v>
      </c>
      <c r="B2123" s="227" t="s">
        <v>3332</v>
      </c>
      <c r="C2123" s="339" t="s">
        <v>3333</v>
      </c>
    </row>
    <row r="2124" spans="1:3" ht="14.25" customHeight="1">
      <c r="A2124" s="234" t="s">
        <v>1904</v>
      </c>
      <c r="B2124" s="238" t="s">
        <v>1952</v>
      </c>
      <c r="C2124" s="339"/>
    </row>
    <row r="2125" spans="1:3" ht="15" customHeight="1" thickBot="1">
      <c r="A2125" s="235" t="s">
        <v>1906</v>
      </c>
      <c r="B2125" s="236" t="s">
        <v>774</v>
      </c>
      <c r="C2125" s="340"/>
    </row>
    <row r="2126" spans="1:3">
      <c r="A2126" s="231" t="s">
        <v>1431</v>
      </c>
      <c r="B2126" s="232" t="s">
        <v>3334</v>
      </c>
      <c r="C2126" s="233" t="s">
        <v>1902</v>
      </c>
    </row>
    <row r="2127" spans="1:3">
      <c r="A2127" s="234" t="s">
        <v>1433</v>
      </c>
      <c r="B2127" s="227" t="s">
        <v>3335</v>
      </c>
      <c r="C2127" s="339" t="s">
        <v>3336</v>
      </c>
    </row>
    <row r="2128" spans="1:3">
      <c r="A2128" s="234" t="s">
        <v>1904</v>
      </c>
      <c r="B2128" s="227" t="s">
        <v>1977</v>
      </c>
      <c r="C2128" s="339"/>
    </row>
    <row r="2129" spans="1:3" ht="15" thickBot="1">
      <c r="A2129" s="235" t="s">
        <v>1906</v>
      </c>
      <c r="B2129" s="236" t="s">
        <v>24</v>
      </c>
      <c r="C2129" s="340"/>
    </row>
    <row r="2130" spans="1:3">
      <c r="A2130" s="231" t="s">
        <v>1431</v>
      </c>
      <c r="B2130" s="232" t="s">
        <v>3337</v>
      </c>
      <c r="C2130" s="233" t="s">
        <v>1902</v>
      </c>
    </row>
    <row r="2131" spans="1:3">
      <c r="A2131" s="234" t="s">
        <v>1433</v>
      </c>
      <c r="B2131" s="227" t="s">
        <v>3338</v>
      </c>
      <c r="C2131" s="339" t="s">
        <v>3339</v>
      </c>
    </row>
    <row r="2132" spans="1:3">
      <c r="A2132" s="234" t="s">
        <v>1904</v>
      </c>
      <c r="B2132" s="227" t="s">
        <v>2146</v>
      </c>
      <c r="C2132" s="339"/>
    </row>
    <row r="2133" spans="1:3" ht="15" thickBot="1">
      <c r="A2133" s="235" t="s">
        <v>1906</v>
      </c>
      <c r="B2133" s="236" t="s">
        <v>24</v>
      </c>
      <c r="C2133" s="340"/>
    </row>
    <row r="2134" spans="1:3">
      <c r="A2134" s="231" t="s">
        <v>1431</v>
      </c>
      <c r="B2134" s="232" t="s">
        <v>3340</v>
      </c>
      <c r="C2134" s="233" t="s">
        <v>1902</v>
      </c>
    </row>
    <row r="2135" spans="1:3" ht="33.75">
      <c r="A2135" s="234" t="s">
        <v>1433</v>
      </c>
      <c r="B2135" s="227" t="s">
        <v>3341</v>
      </c>
      <c r="C2135" s="339" t="s">
        <v>3342</v>
      </c>
    </row>
    <row r="2136" spans="1:3">
      <c r="A2136" s="234" t="s">
        <v>1904</v>
      </c>
      <c r="B2136" s="227" t="s">
        <v>1977</v>
      </c>
      <c r="C2136" s="339"/>
    </row>
    <row r="2137" spans="1:3" ht="15" thickBot="1">
      <c r="A2137" s="235" t="s">
        <v>1906</v>
      </c>
      <c r="B2137" s="236" t="s">
        <v>24</v>
      </c>
      <c r="C2137" s="340"/>
    </row>
    <row r="2138" spans="1:3">
      <c r="A2138" s="231" t="s">
        <v>1431</v>
      </c>
      <c r="B2138" s="232" t="s">
        <v>3343</v>
      </c>
      <c r="C2138" s="233" t="s">
        <v>1902</v>
      </c>
    </row>
    <row r="2139" spans="1:3" ht="22.5">
      <c r="A2139" s="234" t="s">
        <v>1433</v>
      </c>
      <c r="B2139" s="227" t="s">
        <v>3344</v>
      </c>
      <c r="C2139" s="339" t="s">
        <v>3345</v>
      </c>
    </row>
    <row r="2140" spans="1:3">
      <c r="A2140" s="234" t="s">
        <v>1904</v>
      </c>
      <c r="B2140" s="227" t="s">
        <v>1977</v>
      </c>
      <c r="C2140" s="339"/>
    </row>
    <row r="2141" spans="1:3" ht="15" thickBot="1">
      <c r="A2141" s="235" t="s">
        <v>1906</v>
      </c>
      <c r="B2141" s="236" t="s">
        <v>24</v>
      </c>
      <c r="C2141" s="340"/>
    </row>
    <row r="2142" spans="1:3">
      <c r="A2142" s="231" t="s">
        <v>1431</v>
      </c>
      <c r="B2142" s="232" t="s">
        <v>3346</v>
      </c>
      <c r="C2142" s="233" t="s">
        <v>1902</v>
      </c>
    </row>
    <row r="2143" spans="1:3">
      <c r="A2143" s="234" t="s">
        <v>1433</v>
      </c>
      <c r="B2143" s="227" t="s">
        <v>3347</v>
      </c>
      <c r="C2143" s="339" t="s">
        <v>3348</v>
      </c>
    </row>
    <row r="2144" spans="1:3">
      <c r="A2144" s="234" t="s">
        <v>1904</v>
      </c>
      <c r="B2144" s="227" t="s">
        <v>1977</v>
      </c>
      <c r="C2144" s="339"/>
    </row>
    <row r="2145" spans="1:3" ht="15" thickBot="1">
      <c r="A2145" s="235" t="s">
        <v>1906</v>
      </c>
      <c r="B2145" s="236" t="s">
        <v>24</v>
      </c>
      <c r="C2145" s="340"/>
    </row>
    <row r="2146" spans="1:3">
      <c r="A2146" s="231" t="s">
        <v>1431</v>
      </c>
      <c r="B2146" s="232" t="s">
        <v>3349</v>
      </c>
      <c r="C2146" s="233" t="s">
        <v>1902</v>
      </c>
    </row>
    <row r="2147" spans="1:3" ht="14.25" customHeight="1">
      <c r="A2147" s="234" t="s">
        <v>1433</v>
      </c>
      <c r="B2147" s="227" t="s">
        <v>3350</v>
      </c>
      <c r="C2147" s="339" t="s">
        <v>3351</v>
      </c>
    </row>
    <row r="2148" spans="1:3" ht="14.25" customHeight="1">
      <c r="A2148" s="234" t="s">
        <v>1904</v>
      </c>
      <c r="B2148" s="238" t="s">
        <v>2370</v>
      </c>
      <c r="C2148" s="339"/>
    </row>
    <row r="2149" spans="1:3" ht="15" customHeight="1" thickBot="1">
      <c r="A2149" s="235" t="s">
        <v>1906</v>
      </c>
      <c r="B2149" s="236" t="s">
        <v>24</v>
      </c>
      <c r="C2149" s="340"/>
    </row>
    <row r="2150" spans="1:3">
      <c r="A2150" s="231" t="s">
        <v>1431</v>
      </c>
      <c r="B2150" s="232" t="s">
        <v>3352</v>
      </c>
      <c r="C2150" s="233" t="s">
        <v>1902</v>
      </c>
    </row>
    <row r="2151" spans="1:3" ht="14.25" customHeight="1">
      <c r="A2151" s="234" t="s">
        <v>1433</v>
      </c>
      <c r="B2151" s="227" t="s">
        <v>3353</v>
      </c>
      <c r="C2151" s="339" t="s">
        <v>3354</v>
      </c>
    </row>
    <row r="2152" spans="1:3" ht="14.25" customHeight="1">
      <c r="A2152" s="234" t="s">
        <v>1904</v>
      </c>
      <c r="B2152" s="238" t="s">
        <v>2370</v>
      </c>
      <c r="C2152" s="339"/>
    </row>
    <row r="2153" spans="1:3" ht="15" customHeight="1" thickBot="1">
      <c r="A2153" s="235" t="s">
        <v>1906</v>
      </c>
      <c r="B2153" s="236" t="s">
        <v>24</v>
      </c>
      <c r="C2153" s="340"/>
    </row>
    <row r="2154" spans="1:3">
      <c r="A2154" s="231" t="s">
        <v>1431</v>
      </c>
      <c r="B2154" s="232" t="s">
        <v>3355</v>
      </c>
      <c r="C2154" s="233" t="s">
        <v>1902</v>
      </c>
    </row>
    <row r="2155" spans="1:3" ht="14.25" customHeight="1">
      <c r="A2155" s="234" t="s">
        <v>1433</v>
      </c>
      <c r="B2155" s="227" t="s">
        <v>3356</v>
      </c>
      <c r="C2155" s="339" t="s">
        <v>3357</v>
      </c>
    </row>
    <row r="2156" spans="1:3" ht="14.25" customHeight="1">
      <c r="A2156" s="234" t="s">
        <v>1904</v>
      </c>
      <c r="B2156" s="238" t="s">
        <v>2370</v>
      </c>
      <c r="C2156" s="339"/>
    </row>
    <row r="2157" spans="1:3" ht="15" customHeight="1" thickBot="1">
      <c r="A2157" s="235" t="s">
        <v>1906</v>
      </c>
      <c r="B2157" s="236" t="s">
        <v>24</v>
      </c>
      <c r="C2157" s="340"/>
    </row>
    <row r="2158" spans="1:3">
      <c r="A2158" s="231" t="s">
        <v>1431</v>
      </c>
      <c r="B2158" s="232" t="s">
        <v>3358</v>
      </c>
      <c r="C2158" s="233" t="s">
        <v>1902</v>
      </c>
    </row>
    <row r="2159" spans="1:3" ht="14.25" customHeight="1">
      <c r="A2159" s="234" t="s">
        <v>1433</v>
      </c>
      <c r="B2159" s="227" t="s">
        <v>3359</v>
      </c>
      <c r="C2159" s="339" t="s">
        <v>3360</v>
      </c>
    </row>
    <row r="2160" spans="1:3" ht="14.25" customHeight="1">
      <c r="A2160" s="234" t="s">
        <v>1904</v>
      </c>
      <c r="B2160" s="238" t="s">
        <v>2370</v>
      </c>
      <c r="C2160" s="339"/>
    </row>
    <row r="2161" spans="1:3" ht="15" customHeight="1" thickBot="1">
      <c r="A2161" s="235" t="s">
        <v>1906</v>
      </c>
      <c r="B2161" s="236" t="s">
        <v>24</v>
      </c>
      <c r="C2161" s="340"/>
    </row>
    <row r="2162" spans="1:3">
      <c r="A2162" s="231" t="s">
        <v>1431</v>
      </c>
      <c r="B2162" s="232" t="s">
        <v>3361</v>
      </c>
      <c r="C2162" s="233" t="s">
        <v>1902</v>
      </c>
    </row>
    <row r="2163" spans="1:3" ht="14.25" customHeight="1">
      <c r="A2163" s="234" t="s">
        <v>1433</v>
      </c>
      <c r="B2163" s="227" t="s">
        <v>3362</v>
      </c>
      <c r="C2163" s="339" t="s">
        <v>3363</v>
      </c>
    </row>
    <row r="2164" spans="1:3" ht="14.25" customHeight="1">
      <c r="A2164" s="234" t="s">
        <v>1904</v>
      </c>
      <c r="B2164" s="238" t="s">
        <v>2370</v>
      </c>
      <c r="C2164" s="339"/>
    </row>
    <row r="2165" spans="1:3" ht="15" customHeight="1" thickBot="1">
      <c r="A2165" s="235" t="s">
        <v>1906</v>
      </c>
      <c r="B2165" s="236" t="s">
        <v>24</v>
      </c>
      <c r="C2165" s="340"/>
    </row>
    <row r="2166" spans="1:3">
      <c r="A2166" s="231" t="s">
        <v>1431</v>
      </c>
      <c r="B2166" s="232" t="s">
        <v>3364</v>
      </c>
      <c r="C2166" s="233" t="s">
        <v>1902</v>
      </c>
    </row>
    <row r="2167" spans="1:3" ht="14.25" customHeight="1">
      <c r="A2167" s="234" t="s">
        <v>1433</v>
      </c>
      <c r="B2167" s="227" t="s">
        <v>3365</v>
      </c>
      <c r="C2167" s="339" t="s">
        <v>3366</v>
      </c>
    </row>
    <row r="2168" spans="1:3" ht="14.25" customHeight="1">
      <c r="A2168" s="234" t="s">
        <v>1904</v>
      </c>
      <c r="B2168" s="238" t="s">
        <v>2370</v>
      </c>
      <c r="C2168" s="339"/>
    </row>
    <row r="2169" spans="1:3" ht="15" customHeight="1" thickBot="1">
      <c r="A2169" s="235" t="s">
        <v>1906</v>
      </c>
      <c r="B2169" s="236" t="s">
        <v>24</v>
      </c>
      <c r="C2169" s="340"/>
    </row>
    <row r="2170" spans="1:3">
      <c r="A2170" s="231" t="s">
        <v>1431</v>
      </c>
      <c r="B2170" s="232" t="s">
        <v>3367</v>
      </c>
      <c r="C2170" s="233" t="s">
        <v>1902</v>
      </c>
    </row>
    <row r="2171" spans="1:3">
      <c r="A2171" s="234" t="s">
        <v>1433</v>
      </c>
      <c r="B2171" s="227" t="s">
        <v>3368</v>
      </c>
      <c r="C2171" s="339" t="s">
        <v>3369</v>
      </c>
    </row>
    <row r="2172" spans="1:3">
      <c r="A2172" s="234" t="s">
        <v>1904</v>
      </c>
      <c r="B2172" s="227" t="s">
        <v>2146</v>
      </c>
      <c r="C2172" s="339"/>
    </row>
    <row r="2173" spans="1:3" ht="15" thickBot="1">
      <c r="A2173" s="235" t="s">
        <v>1906</v>
      </c>
      <c r="B2173" s="236" t="s">
        <v>24</v>
      </c>
      <c r="C2173" s="340"/>
    </row>
    <row r="2174" spans="1:3">
      <c r="A2174" s="231" t="s">
        <v>1431</v>
      </c>
      <c r="B2174" s="232" t="s">
        <v>3370</v>
      </c>
      <c r="C2174" s="233" t="s">
        <v>1902</v>
      </c>
    </row>
    <row r="2175" spans="1:3">
      <c r="A2175" s="234" t="s">
        <v>1433</v>
      </c>
      <c r="B2175" s="227" t="s">
        <v>3371</v>
      </c>
      <c r="C2175" s="339" t="s">
        <v>3372</v>
      </c>
    </row>
    <row r="2176" spans="1:3">
      <c r="A2176" s="234" t="s">
        <v>1904</v>
      </c>
      <c r="B2176" s="227" t="s">
        <v>2146</v>
      </c>
      <c r="C2176" s="339"/>
    </row>
    <row r="2177" spans="1:3" ht="15" thickBot="1">
      <c r="A2177" s="235" t="s">
        <v>1906</v>
      </c>
      <c r="B2177" s="236" t="s">
        <v>24</v>
      </c>
      <c r="C2177" s="340"/>
    </row>
    <row r="2178" spans="1:3">
      <c r="A2178" s="231" t="s">
        <v>1431</v>
      </c>
      <c r="B2178" s="232" t="s">
        <v>3373</v>
      </c>
      <c r="C2178" s="233" t="s">
        <v>1902</v>
      </c>
    </row>
    <row r="2179" spans="1:3" ht="14.25" customHeight="1">
      <c r="A2179" s="234" t="s">
        <v>1433</v>
      </c>
      <c r="B2179" s="227" t="s">
        <v>3374</v>
      </c>
      <c r="C2179" s="339" t="s">
        <v>3375</v>
      </c>
    </row>
    <row r="2180" spans="1:3" ht="14.25" customHeight="1">
      <c r="A2180" s="234" t="s">
        <v>1904</v>
      </c>
      <c r="B2180" s="238" t="s">
        <v>1952</v>
      </c>
      <c r="C2180" s="339"/>
    </row>
    <row r="2181" spans="1:3" ht="15" customHeight="1" thickBot="1">
      <c r="A2181" s="235" t="s">
        <v>1906</v>
      </c>
      <c r="B2181" s="236" t="s">
        <v>26</v>
      </c>
      <c r="C2181" s="340"/>
    </row>
    <row r="2182" spans="1:3">
      <c r="A2182" s="231" t="s">
        <v>1431</v>
      </c>
      <c r="B2182" s="232" t="s">
        <v>3376</v>
      </c>
      <c r="C2182" s="233" t="s">
        <v>1902</v>
      </c>
    </row>
    <row r="2183" spans="1:3" ht="14.25" customHeight="1">
      <c r="A2183" s="234" t="s">
        <v>1433</v>
      </c>
      <c r="B2183" s="227" t="s">
        <v>3377</v>
      </c>
      <c r="C2183" s="339" t="s">
        <v>2184</v>
      </c>
    </row>
    <row r="2184" spans="1:3" ht="14.25" customHeight="1">
      <c r="A2184" s="234" t="s">
        <v>1904</v>
      </c>
      <c r="B2184" s="238" t="s">
        <v>1905</v>
      </c>
      <c r="C2184" s="339"/>
    </row>
    <row r="2185" spans="1:3" ht="15" customHeight="1" thickBot="1">
      <c r="A2185" s="235" t="s">
        <v>1906</v>
      </c>
      <c r="B2185" s="236" t="s">
        <v>777</v>
      </c>
      <c r="C2185" s="340"/>
    </row>
    <row r="2186" spans="1:3">
      <c r="A2186" s="231" t="s">
        <v>1431</v>
      </c>
      <c r="B2186" s="232" t="s">
        <v>3378</v>
      </c>
      <c r="C2186" s="233" t="s">
        <v>1902</v>
      </c>
    </row>
    <row r="2187" spans="1:3" ht="14.25" customHeight="1">
      <c r="A2187" s="234" t="s">
        <v>1433</v>
      </c>
      <c r="B2187" s="227" t="s">
        <v>801</v>
      </c>
      <c r="C2187" s="339" t="s">
        <v>2258</v>
      </c>
    </row>
    <row r="2188" spans="1:3" ht="14.25" customHeight="1">
      <c r="A2188" s="234" t="s">
        <v>1904</v>
      </c>
      <c r="B2188" s="227" t="s">
        <v>1952</v>
      </c>
      <c r="C2188" s="339"/>
    </row>
    <row r="2189" spans="1:3" ht="15" customHeight="1" thickBot="1">
      <c r="A2189" s="235" t="s">
        <v>1906</v>
      </c>
      <c r="B2189" s="236" t="s">
        <v>26</v>
      </c>
      <c r="C2189" s="340"/>
    </row>
    <row r="2190" spans="1:3">
      <c r="A2190" s="231" t="s">
        <v>1431</v>
      </c>
      <c r="B2190" s="232" t="s">
        <v>3379</v>
      </c>
      <c r="C2190" s="233" t="s">
        <v>1902</v>
      </c>
    </row>
    <row r="2191" spans="1:3" ht="14.25" customHeight="1">
      <c r="A2191" s="234" t="s">
        <v>1433</v>
      </c>
      <c r="B2191" s="227" t="s">
        <v>867</v>
      </c>
      <c r="C2191" s="339" t="s">
        <v>3380</v>
      </c>
    </row>
    <row r="2192" spans="1:3" ht="14.25" customHeight="1">
      <c r="A2192" s="234" t="s">
        <v>1904</v>
      </c>
      <c r="B2192" s="227" t="s">
        <v>2146</v>
      </c>
      <c r="C2192" s="339"/>
    </row>
    <row r="2193" spans="1:3" ht="15" customHeight="1" thickBot="1">
      <c r="A2193" s="235" t="s">
        <v>1906</v>
      </c>
      <c r="B2193" s="236" t="s">
        <v>24</v>
      </c>
      <c r="C2193" s="340"/>
    </row>
    <row r="2194" spans="1:3">
      <c r="A2194" s="231" t="s">
        <v>1431</v>
      </c>
      <c r="B2194" s="232" t="s">
        <v>3381</v>
      </c>
      <c r="C2194" s="233" t="s">
        <v>1902</v>
      </c>
    </row>
    <row r="2195" spans="1:3" ht="14.25" customHeight="1">
      <c r="A2195" s="234" t="s">
        <v>1433</v>
      </c>
      <c r="B2195" s="227" t="s">
        <v>3382</v>
      </c>
      <c r="C2195" s="339" t="s">
        <v>3383</v>
      </c>
    </row>
    <row r="2196" spans="1:3" ht="14.25" customHeight="1">
      <c r="A2196" s="234" t="s">
        <v>1904</v>
      </c>
      <c r="B2196" s="238" t="s">
        <v>2370</v>
      </c>
      <c r="C2196" s="339"/>
    </row>
    <row r="2197" spans="1:3" ht="15" customHeight="1" thickBot="1">
      <c r="A2197" s="235" t="s">
        <v>1906</v>
      </c>
      <c r="B2197" s="236" t="s">
        <v>24</v>
      </c>
      <c r="C2197" s="340"/>
    </row>
    <row r="2198" spans="1:3">
      <c r="A2198" s="231" t="s">
        <v>1431</v>
      </c>
      <c r="B2198" s="232" t="s">
        <v>3384</v>
      </c>
      <c r="C2198" s="233" t="s">
        <v>1902</v>
      </c>
    </row>
    <row r="2199" spans="1:3" ht="14.25" customHeight="1">
      <c r="A2199" s="234" t="s">
        <v>1433</v>
      </c>
      <c r="B2199" s="227" t="s">
        <v>3385</v>
      </c>
      <c r="C2199" s="339" t="s">
        <v>3386</v>
      </c>
    </row>
    <row r="2200" spans="1:3" ht="14.25" customHeight="1">
      <c r="A2200" s="234" t="s">
        <v>1904</v>
      </c>
      <c r="B2200" s="227" t="s">
        <v>1952</v>
      </c>
      <c r="C2200" s="339"/>
    </row>
    <row r="2201" spans="1:3" ht="15" customHeight="1" thickBot="1">
      <c r="A2201" s="235" t="s">
        <v>1906</v>
      </c>
      <c r="B2201" s="236" t="s">
        <v>24</v>
      </c>
      <c r="C2201" s="340"/>
    </row>
    <row r="2202" spans="1:3">
      <c r="A2202" s="231" t="s">
        <v>1431</v>
      </c>
      <c r="B2202" s="232" t="s">
        <v>3387</v>
      </c>
      <c r="C2202" s="233" t="s">
        <v>1902</v>
      </c>
    </row>
    <row r="2203" spans="1:3" ht="14.25" customHeight="1">
      <c r="A2203" s="234" t="s">
        <v>1433</v>
      </c>
      <c r="B2203" s="227" t="s">
        <v>183</v>
      </c>
      <c r="C2203" s="339" t="s">
        <v>3388</v>
      </c>
    </row>
    <row r="2204" spans="1:3" ht="14.25" customHeight="1">
      <c r="A2204" s="234" t="s">
        <v>1904</v>
      </c>
      <c r="B2204" s="227" t="s">
        <v>2052</v>
      </c>
      <c r="C2204" s="339"/>
    </row>
    <row r="2205" spans="1:3" ht="15" customHeight="1" thickBot="1">
      <c r="A2205" s="235" t="s">
        <v>1906</v>
      </c>
      <c r="B2205" s="236" t="s">
        <v>201</v>
      </c>
      <c r="C2205" s="340"/>
    </row>
    <row r="2206" spans="1:3">
      <c r="A2206" s="231" t="s">
        <v>1431</v>
      </c>
      <c r="B2206" s="232" t="s">
        <v>3389</v>
      </c>
      <c r="C2206" s="233" t="s">
        <v>1902</v>
      </c>
    </row>
    <row r="2207" spans="1:3" ht="22.5" customHeight="1">
      <c r="A2207" s="234" t="s">
        <v>1433</v>
      </c>
      <c r="B2207" s="227" t="s">
        <v>3390</v>
      </c>
      <c r="C2207" s="339" t="s">
        <v>3391</v>
      </c>
    </row>
    <row r="2208" spans="1:3" ht="14.25" customHeight="1">
      <c r="A2208" s="234" t="s">
        <v>1904</v>
      </c>
      <c r="B2208" s="227" t="s">
        <v>2360</v>
      </c>
      <c r="C2208" s="339"/>
    </row>
    <row r="2209" spans="1:3" ht="15" customHeight="1" thickBot="1">
      <c r="A2209" s="235" t="s">
        <v>1906</v>
      </c>
      <c r="B2209" s="236" t="s">
        <v>774</v>
      </c>
      <c r="C2209" s="340"/>
    </row>
    <row r="2210" spans="1:3">
      <c r="A2210" s="231" t="s">
        <v>1431</v>
      </c>
      <c r="B2210" s="232" t="s">
        <v>3392</v>
      </c>
      <c r="C2210" s="233" t="s">
        <v>1902</v>
      </c>
    </row>
    <row r="2211" spans="1:3" ht="22.5">
      <c r="A2211" s="234" t="s">
        <v>1433</v>
      </c>
      <c r="B2211" s="227" t="s">
        <v>3393</v>
      </c>
      <c r="C2211" s="339" t="s">
        <v>3394</v>
      </c>
    </row>
    <row r="2212" spans="1:3" ht="14.25" customHeight="1">
      <c r="A2212" s="234" t="s">
        <v>1904</v>
      </c>
      <c r="B2212" s="227" t="s">
        <v>1952</v>
      </c>
      <c r="C2212" s="339"/>
    </row>
    <row r="2213" spans="1:3" ht="15" customHeight="1" thickBot="1">
      <c r="A2213" s="235" t="s">
        <v>1906</v>
      </c>
      <c r="B2213" s="236" t="s">
        <v>774</v>
      </c>
      <c r="C2213" s="340"/>
    </row>
    <row r="2214" spans="1:3">
      <c r="A2214" s="231" t="s">
        <v>1431</v>
      </c>
      <c r="B2214" s="232" t="s">
        <v>3395</v>
      </c>
      <c r="C2214" s="233" t="s">
        <v>1902</v>
      </c>
    </row>
    <row r="2215" spans="1:3" ht="22.5">
      <c r="A2215" s="234" t="s">
        <v>1433</v>
      </c>
      <c r="B2215" s="227" t="s">
        <v>773</v>
      </c>
      <c r="C2215" s="339" t="s">
        <v>3396</v>
      </c>
    </row>
    <row r="2216" spans="1:3" ht="14.25" customHeight="1">
      <c r="A2216" s="234" t="s">
        <v>1904</v>
      </c>
      <c r="B2216" s="227" t="s">
        <v>1952</v>
      </c>
      <c r="C2216" s="339"/>
    </row>
    <row r="2217" spans="1:3" ht="15" customHeight="1" thickBot="1">
      <c r="A2217" s="235" t="s">
        <v>1906</v>
      </c>
      <c r="B2217" s="236" t="s">
        <v>774</v>
      </c>
      <c r="C2217" s="340"/>
    </row>
    <row r="2218" spans="1:3">
      <c r="A2218" s="231" t="s">
        <v>1431</v>
      </c>
      <c r="B2218" s="232" t="s">
        <v>3397</v>
      </c>
      <c r="C2218" s="233" t="s">
        <v>1902</v>
      </c>
    </row>
    <row r="2219" spans="1:3" ht="14.25" customHeight="1">
      <c r="A2219" s="234" t="s">
        <v>1433</v>
      </c>
      <c r="B2219" s="227" t="s">
        <v>760</v>
      </c>
      <c r="C2219" s="343" t="s">
        <v>3398</v>
      </c>
    </row>
    <row r="2220" spans="1:3" ht="14.25" customHeight="1">
      <c r="A2220" s="234" t="s">
        <v>1904</v>
      </c>
      <c r="B2220" s="227" t="s">
        <v>1952</v>
      </c>
      <c r="C2220" s="344"/>
    </row>
    <row r="2221" spans="1:3" ht="15" customHeight="1" thickBot="1">
      <c r="A2221" s="235" t="s">
        <v>1906</v>
      </c>
      <c r="B2221" s="236" t="s">
        <v>201</v>
      </c>
      <c r="C2221" s="345"/>
    </row>
    <row r="2222" spans="1:3">
      <c r="A2222" s="231" t="s">
        <v>1431</v>
      </c>
      <c r="B2222" s="232" t="s">
        <v>3399</v>
      </c>
      <c r="C2222" s="233" t="s">
        <v>1902</v>
      </c>
    </row>
    <row r="2223" spans="1:3" ht="14.25" customHeight="1">
      <c r="A2223" s="234" t="s">
        <v>1433</v>
      </c>
      <c r="B2223" s="227" t="s">
        <v>3400</v>
      </c>
      <c r="C2223" s="343" t="s">
        <v>3401</v>
      </c>
    </row>
    <row r="2224" spans="1:3" ht="14.25" customHeight="1">
      <c r="A2224" s="234" t="s">
        <v>1904</v>
      </c>
      <c r="B2224" s="227" t="s">
        <v>1956</v>
      </c>
      <c r="C2224" s="344"/>
    </row>
    <row r="2225" spans="1:3" ht="15" customHeight="1" thickBot="1">
      <c r="A2225" s="235" t="s">
        <v>1906</v>
      </c>
      <c r="B2225" s="236" t="s">
        <v>26</v>
      </c>
      <c r="C2225" s="345"/>
    </row>
    <row r="2226" spans="1:3">
      <c r="A2226" s="231" t="s">
        <v>1431</v>
      </c>
      <c r="B2226" s="232" t="s">
        <v>3402</v>
      </c>
      <c r="C2226" s="233" t="s">
        <v>1902</v>
      </c>
    </row>
    <row r="2227" spans="1:3" ht="22.5">
      <c r="A2227" s="234" t="s">
        <v>1433</v>
      </c>
      <c r="B2227" s="227" t="s">
        <v>3403</v>
      </c>
      <c r="C2227" s="343" t="s">
        <v>3404</v>
      </c>
    </row>
    <row r="2228" spans="1:3" ht="14.25" customHeight="1">
      <c r="A2228" s="234" t="s">
        <v>1904</v>
      </c>
      <c r="B2228" s="227" t="s">
        <v>1996</v>
      </c>
      <c r="C2228" s="344"/>
    </row>
    <row r="2229" spans="1:3" ht="15" customHeight="1" thickBot="1">
      <c r="A2229" s="235" t="s">
        <v>1906</v>
      </c>
      <c r="B2229" s="236" t="s">
        <v>201</v>
      </c>
      <c r="C2229" s="345"/>
    </row>
    <row r="2230" spans="1:3">
      <c r="A2230" s="231" t="s">
        <v>1431</v>
      </c>
      <c r="B2230" s="232" t="s">
        <v>3405</v>
      </c>
      <c r="C2230" s="233" t="s">
        <v>1902</v>
      </c>
    </row>
    <row r="2231" spans="1:3" ht="14.25" customHeight="1">
      <c r="A2231" s="234" t="s">
        <v>1433</v>
      </c>
      <c r="B2231" s="227" t="s">
        <v>3406</v>
      </c>
      <c r="C2231" s="343" t="s">
        <v>1995</v>
      </c>
    </row>
    <row r="2232" spans="1:3" ht="14.25" customHeight="1">
      <c r="A2232" s="234" t="s">
        <v>1904</v>
      </c>
      <c r="B2232" s="227" t="s">
        <v>1996</v>
      </c>
      <c r="C2232" s="344"/>
    </row>
    <row r="2233" spans="1:3" ht="15" customHeight="1" thickBot="1">
      <c r="A2233" s="235" t="s">
        <v>1906</v>
      </c>
      <c r="B2233" s="236" t="s">
        <v>201</v>
      </c>
      <c r="C2233" s="345"/>
    </row>
    <row r="2234" spans="1:3">
      <c r="A2234" s="231" t="s">
        <v>1431</v>
      </c>
      <c r="B2234" s="232" t="s">
        <v>3407</v>
      </c>
      <c r="C2234" s="233" t="s">
        <v>1902</v>
      </c>
    </row>
    <row r="2235" spans="1:3" ht="14.25" customHeight="1">
      <c r="A2235" s="234" t="s">
        <v>1433</v>
      </c>
      <c r="B2235" s="227" t="s">
        <v>3408</v>
      </c>
      <c r="C2235" s="343" t="s">
        <v>3409</v>
      </c>
    </row>
    <row r="2236" spans="1:3" ht="14.25" customHeight="1">
      <c r="A2236" s="234" t="s">
        <v>1904</v>
      </c>
      <c r="B2236" s="227" t="s">
        <v>2871</v>
      </c>
      <c r="C2236" s="344"/>
    </row>
    <row r="2237" spans="1:3" ht="15" customHeight="1" thickBot="1">
      <c r="A2237" s="235" t="s">
        <v>1906</v>
      </c>
      <c r="B2237" s="236" t="s">
        <v>774</v>
      </c>
      <c r="C2237" s="345"/>
    </row>
    <row r="2238" spans="1:3">
      <c r="A2238" s="231" t="s">
        <v>1431</v>
      </c>
      <c r="B2238" s="232" t="s">
        <v>3410</v>
      </c>
      <c r="C2238" s="233" t="s">
        <v>1902</v>
      </c>
    </row>
    <row r="2239" spans="1:3" ht="14.25" customHeight="1">
      <c r="A2239" s="234" t="s">
        <v>1433</v>
      </c>
      <c r="B2239" s="227" t="s">
        <v>3411</v>
      </c>
      <c r="C2239" s="343" t="s">
        <v>3412</v>
      </c>
    </row>
    <row r="2240" spans="1:3" ht="14.25" customHeight="1">
      <c r="A2240" s="234" t="s">
        <v>1904</v>
      </c>
      <c r="B2240" s="227" t="s">
        <v>3212</v>
      </c>
      <c r="C2240" s="344"/>
    </row>
    <row r="2241" spans="1:3" ht="15" customHeight="1" thickBot="1">
      <c r="A2241" s="235" t="s">
        <v>1906</v>
      </c>
      <c r="B2241" s="236" t="s">
        <v>774</v>
      </c>
      <c r="C2241" s="345"/>
    </row>
    <row r="2242" spans="1:3">
      <c r="A2242" s="231" t="s">
        <v>1431</v>
      </c>
      <c r="B2242" s="232" t="s">
        <v>3413</v>
      </c>
      <c r="C2242" s="233" t="s">
        <v>1902</v>
      </c>
    </row>
    <row r="2243" spans="1:3" ht="14.25" customHeight="1">
      <c r="A2243" s="234" t="s">
        <v>1433</v>
      </c>
      <c r="B2243" s="227" t="s">
        <v>3414</v>
      </c>
      <c r="C2243" s="343" t="s">
        <v>3415</v>
      </c>
    </row>
    <row r="2244" spans="1:3" ht="14.25" customHeight="1">
      <c r="A2244" s="234" t="s">
        <v>1904</v>
      </c>
      <c r="B2244" s="227" t="s">
        <v>3212</v>
      </c>
      <c r="C2244" s="344"/>
    </row>
    <row r="2245" spans="1:3" ht="15" customHeight="1" thickBot="1">
      <c r="A2245" s="235" t="s">
        <v>1906</v>
      </c>
      <c r="B2245" s="236" t="s">
        <v>774</v>
      </c>
      <c r="C2245" s="345"/>
    </row>
    <row r="2246" spans="1:3">
      <c r="A2246" s="231" t="s">
        <v>1431</v>
      </c>
      <c r="B2246" s="232" t="s">
        <v>3416</v>
      </c>
      <c r="C2246" s="233" t="s">
        <v>1902</v>
      </c>
    </row>
    <row r="2247" spans="1:3" ht="14.25" customHeight="1">
      <c r="A2247" s="234" t="s">
        <v>1433</v>
      </c>
      <c r="B2247" s="227" t="s">
        <v>3417</v>
      </c>
      <c r="C2247" s="343" t="s">
        <v>3418</v>
      </c>
    </row>
    <row r="2248" spans="1:3" ht="14.25" customHeight="1">
      <c r="A2248" s="234" t="s">
        <v>1904</v>
      </c>
      <c r="B2248" s="227" t="s">
        <v>3212</v>
      </c>
      <c r="C2248" s="344"/>
    </row>
    <row r="2249" spans="1:3" ht="15" customHeight="1" thickBot="1">
      <c r="A2249" s="235" t="s">
        <v>1906</v>
      </c>
      <c r="B2249" s="236" t="s">
        <v>774</v>
      </c>
      <c r="C2249" s="345"/>
    </row>
    <row r="2250" spans="1:3">
      <c r="A2250" s="231" t="s">
        <v>1431</v>
      </c>
      <c r="B2250" s="232" t="s">
        <v>3419</v>
      </c>
      <c r="C2250" s="233" t="s">
        <v>1902</v>
      </c>
    </row>
    <row r="2251" spans="1:3" ht="22.5">
      <c r="A2251" s="234" t="s">
        <v>1433</v>
      </c>
      <c r="B2251" s="227" t="s">
        <v>3420</v>
      </c>
      <c r="C2251" s="339" t="s">
        <v>3421</v>
      </c>
    </row>
    <row r="2252" spans="1:3" ht="14.25" customHeight="1">
      <c r="A2252" s="234" t="s">
        <v>1904</v>
      </c>
      <c r="B2252" s="227" t="s">
        <v>2052</v>
      </c>
      <c r="C2252" s="339"/>
    </row>
    <row r="2253" spans="1:3" ht="15" customHeight="1" thickBot="1">
      <c r="A2253" s="235" t="s">
        <v>1906</v>
      </c>
      <c r="B2253" s="236" t="s">
        <v>3422</v>
      </c>
      <c r="C2253" s="340"/>
    </row>
    <row r="2254" spans="1:3">
      <c r="A2254" s="231" t="s">
        <v>1431</v>
      </c>
      <c r="B2254" s="232" t="s">
        <v>3423</v>
      </c>
      <c r="C2254" s="233" t="s">
        <v>1902</v>
      </c>
    </row>
    <row r="2255" spans="1:3" ht="22.5" customHeight="1">
      <c r="A2255" s="234" t="s">
        <v>1433</v>
      </c>
      <c r="B2255" s="227" t="s">
        <v>3424</v>
      </c>
      <c r="C2255" s="339" t="s">
        <v>3425</v>
      </c>
    </row>
    <row r="2256" spans="1:3" ht="14.25" customHeight="1">
      <c r="A2256" s="234" t="s">
        <v>1904</v>
      </c>
      <c r="B2256" s="227" t="s">
        <v>2052</v>
      </c>
      <c r="C2256" s="339"/>
    </row>
    <row r="2257" spans="1:3" ht="15" customHeight="1" thickBot="1">
      <c r="A2257" s="235" t="s">
        <v>1906</v>
      </c>
      <c r="B2257" s="236" t="s">
        <v>3422</v>
      </c>
      <c r="C2257" s="340"/>
    </row>
    <row r="2258" spans="1:3">
      <c r="A2258" s="231" t="s">
        <v>1431</v>
      </c>
      <c r="B2258" s="232" t="s">
        <v>3426</v>
      </c>
      <c r="C2258" s="233" t="s">
        <v>1902</v>
      </c>
    </row>
    <row r="2259" spans="1:3" ht="22.5" customHeight="1">
      <c r="A2259" s="234" t="s">
        <v>1433</v>
      </c>
      <c r="B2259" s="227" t="s">
        <v>3427</v>
      </c>
      <c r="C2259" s="339" t="s">
        <v>3425</v>
      </c>
    </row>
    <row r="2260" spans="1:3" ht="14.25" customHeight="1">
      <c r="A2260" s="234" t="s">
        <v>1904</v>
      </c>
      <c r="B2260" s="227" t="s">
        <v>2052</v>
      </c>
      <c r="C2260" s="339"/>
    </row>
    <row r="2261" spans="1:3" ht="15" customHeight="1" thickBot="1">
      <c r="A2261" s="235" t="s">
        <v>1906</v>
      </c>
      <c r="B2261" s="236" t="s">
        <v>3422</v>
      </c>
      <c r="C2261" s="340"/>
    </row>
    <row r="2262" spans="1:3">
      <c r="A2262" s="231" t="s">
        <v>1431</v>
      </c>
      <c r="B2262" s="232" t="s">
        <v>3428</v>
      </c>
      <c r="C2262" s="233" t="s">
        <v>1902</v>
      </c>
    </row>
    <row r="2263" spans="1:3" ht="22.5" customHeight="1">
      <c r="A2263" s="234" t="s">
        <v>1433</v>
      </c>
      <c r="B2263" s="227" t="s">
        <v>3429</v>
      </c>
      <c r="C2263" s="339" t="s">
        <v>3430</v>
      </c>
    </row>
    <row r="2264" spans="1:3" ht="14.25" customHeight="1">
      <c r="A2264" s="234" t="s">
        <v>1904</v>
      </c>
      <c r="B2264" s="227" t="s">
        <v>2052</v>
      </c>
      <c r="C2264" s="339"/>
    </row>
    <row r="2265" spans="1:3" ht="15" customHeight="1" thickBot="1">
      <c r="A2265" s="235" t="s">
        <v>1906</v>
      </c>
      <c r="B2265" s="236" t="s">
        <v>3422</v>
      </c>
      <c r="C2265" s="340"/>
    </row>
    <row r="2266" spans="1:3">
      <c r="A2266" s="231" t="s">
        <v>1431</v>
      </c>
      <c r="B2266" s="232" t="s">
        <v>3431</v>
      </c>
      <c r="C2266" s="233" t="s">
        <v>1902</v>
      </c>
    </row>
    <row r="2267" spans="1:3" ht="22.5">
      <c r="A2267" s="234" t="s">
        <v>1433</v>
      </c>
      <c r="B2267" s="227" t="s">
        <v>3432</v>
      </c>
      <c r="C2267" s="339" t="s">
        <v>3433</v>
      </c>
    </row>
    <row r="2268" spans="1:3" ht="14.25" customHeight="1">
      <c r="A2268" s="234" t="s">
        <v>1904</v>
      </c>
      <c r="B2268" s="227" t="s">
        <v>1930</v>
      </c>
      <c r="C2268" s="339"/>
    </row>
    <row r="2269" spans="1:3" ht="15" customHeight="1" thickBot="1">
      <c r="A2269" s="235" t="s">
        <v>1906</v>
      </c>
      <c r="B2269" s="236" t="s">
        <v>201</v>
      </c>
      <c r="C2269" s="340"/>
    </row>
    <row r="2270" spans="1:3">
      <c r="A2270" s="231" t="s">
        <v>1431</v>
      </c>
      <c r="B2270" s="232" t="s">
        <v>3434</v>
      </c>
      <c r="C2270" s="233" t="s">
        <v>1902</v>
      </c>
    </row>
    <row r="2271" spans="1:3" ht="22.5">
      <c r="A2271" s="234" t="s">
        <v>1433</v>
      </c>
      <c r="B2271" s="227" t="s">
        <v>705</v>
      </c>
      <c r="C2271" s="339" t="s">
        <v>3435</v>
      </c>
    </row>
    <row r="2272" spans="1:3" ht="14.25" customHeight="1">
      <c r="A2272" s="234" t="s">
        <v>1904</v>
      </c>
      <c r="B2272" s="227" t="s">
        <v>2370</v>
      </c>
      <c r="C2272" s="339"/>
    </row>
    <row r="2273" spans="1:3" ht="15" customHeight="1" thickBot="1">
      <c r="A2273" s="235" t="s">
        <v>1906</v>
      </c>
      <c r="B2273" s="236" t="s">
        <v>24</v>
      </c>
      <c r="C2273" s="340"/>
    </row>
    <row r="2274" spans="1:3">
      <c r="A2274" s="231" t="s">
        <v>1431</v>
      </c>
      <c r="B2274" s="232" t="s">
        <v>3436</v>
      </c>
      <c r="C2274" s="233" t="s">
        <v>1902</v>
      </c>
    </row>
    <row r="2275" spans="1:3" ht="14.25" customHeight="1">
      <c r="A2275" s="234" t="s">
        <v>1433</v>
      </c>
      <c r="B2275" s="227" t="s">
        <v>3437</v>
      </c>
      <c r="C2275" s="339" t="s">
        <v>3438</v>
      </c>
    </row>
    <row r="2276" spans="1:3" ht="14.25" customHeight="1">
      <c r="A2276" s="234" t="s">
        <v>1904</v>
      </c>
      <c r="B2276" s="227" t="s">
        <v>1988</v>
      </c>
      <c r="C2276" s="339"/>
    </row>
    <row r="2277" spans="1:3" ht="15" customHeight="1" thickBot="1">
      <c r="A2277" s="235" t="s">
        <v>1906</v>
      </c>
      <c r="B2277" s="236" t="s">
        <v>201</v>
      </c>
      <c r="C2277" s="340"/>
    </row>
    <row r="2278" spans="1:3">
      <c r="A2278" s="231" t="s">
        <v>1431</v>
      </c>
      <c r="B2278" s="232" t="s">
        <v>3439</v>
      </c>
      <c r="C2278" s="233" t="s">
        <v>1902</v>
      </c>
    </row>
    <row r="2279" spans="1:3" ht="14.25" customHeight="1">
      <c r="A2279" s="234" t="s">
        <v>1433</v>
      </c>
      <c r="B2279" s="227" t="s">
        <v>3440</v>
      </c>
      <c r="C2279" s="339" t="s">
        <v>3441</v>
      </c>
    </row>
    <row r="2280" spans="1:3" ht="14.25" customHeight="1">
      <c r="A2280" s="234" t="s">
        <v>1904</v>
      </c>
      <c r="B2280" s="227" t="s">
        <v>2052</v>
      </c>
      <c r="C2280" s="339"/>
    </row>
    <row r="2281" spans="1:3" ht="15" customHeight="1" thickBot="1">
      <c r="A2281" s="235" t="s">
        <v>1906</v>
      </c>
      <c r="B2281" s="236" t="s">
        <v>3422</v>
      </c>
      <c r="C2281" s="340"/>
    </row>
    <row r="2282" spans="1:3">
      <c r="A2282" s="231" t="s">
        <v>1431</v>
      </c>
      <c r="B2282" s="232" t="s">
        <v>3442</v>
      </c>
      <c r="C2282" s="233" t="s">
        <v>1902</v>
      </c>
    </row>
    <row r="2283" spans="1:3" ht="14.25" customHeight="1">
      <c r="A2283" s="234" t="s">
        <v>1433</v>
      </c>
      <c r="B2283" s="227" t="s">
        <v>3443</v>
      </c>
      <c r="C2283" s="339" t="s">
        <v>3444</v>
      </c>
    </row>
    <row r="2284" spans="1:3" ht="14.25" customHeight="1">
      <c r="A2284" s="234" t="s">
        <v>1904</v>
      </c>
      <c r="B2284" s="227" t="s">
        <v>1905</v>
      </c>
      <c r="C2284" s="339"/>
    </row>
    <row r="2285" spans="1:3" ht="15" customHeight="1" thickBot="1">
      <c r="A2285" s="235" t="s">
        <v>1906</v>
      </c>
      <c r="B2285" s="236" t="s">
        <v>201</v>
      </c>
      <c r="C2285" s="340"/>
    </row>
    <row r="2286" spans="1:3">
      <c r="A2286" s="231" t="s">
        <v>1431</v>
      </c>
      <c r="B2286" s="232" t="s">
        <v>3445</v>
      </c>
      <c r="C2286" s="233" t="s">
        <v>1902</v>
      </c>
    </row>
    <row r="2287" spans="1:3" ht="14.25" customHeight="1">
      <c r="A2287" s="234" t="s">
        <v>1433</v>
      </c>
      <c r="B2287" s="227" t="s">
        <v>3446</v>
      </c>
      <c r="C2287" s="339" t="s">
        <v>3447</v>
      </c>
    </row>
    <row r="2288" spans="1:3" ht="14.25" customHeight="1">
      <c r="A2288" s="234" t="s">
        <v>1904</v>
      </c>
      <c r="B2288" s="227" t="s">
        <v>2360</v>
      </c>
      <c r="C2288" s="339"/>
    </row>
    <row r="2289" spans="1:3" ht="15" customHeight="1" thickBot="1">
      <c r="A2289" s="235" t="s">
        <v>1906</v>
      </c>
      <c r="B2289" s="236" t="s">
        <v>26</v>
      </c>
      <c r="C2289" s="340"/>
    </row>
    <row r="2290" spans="1:3">
      <c r="A2290" s="231" t="s">
        <v>1431</v>
      </c>
      <c r="B2290" s="232" t="s">
        <v>3448</v>
      </c>
      <c r="C2290" s="233" t="s">
        <v>1902</v>
      </c>
    </row>
    <row r="2291" spans="1:3" ht="22.5">
      <c r="A2291" s="234" t="s">
        <v>1433</v>
      </c>
      <c r="B2291" s="227" t="s">
        <v>3449</v>
      </c>
      <c r="C2291" s="339" t="s">
        <v>3450</v>
      </c>
    </row>
    <row r="2292" spans="1:3" ht="14.25" customHeight="1">
      <c r="A2292" s="234" t="s">
        <v>1904</v>
      </c>
      <c r="B2292" s="227" t="s">
        <v>2360</v>
      </c>
      <c r="C2292" s="339"/>
    </row>
    <row r="2293" spans="1:3" ht="15" customHeight="1" thickBot="1">
      <c r="A2293" s="235" t="s">
        <v>1906</v>
      </c>
      <c r="B2293" s="236" t="s">
        <v>24</v>
      </c>
      <c r="C2293" s="340"/>
    </row>
    <row r="2294" spans="1:3">
      <c r="A2294" s="231" t="s">
        <v>1431</v>
      </c>
      <c r="B2294" s="232" t="s">
        <v>3451</v>
      </c>
      <c r="C2294" s="233" t="s">
        <v>1902</v>
      </c>
    </row>
    <row r="2295" spans="1:3" ht="22.5">
      <c r="A2295" s="234" t="s">
        <v>1433</v>
      </c>
      <c r="B2295" s="227" t="s">
        <v>3449</v>
      </c>
      <c r="C2295" s="339" t="s">
        <v>3452</v>
      </c>
    </row>
    <row r="2296" spans="1:3" ht="14.25" customHeight="1">
      <c r="A2296" s="234" t="s">
        <v>1904</v>
      </c>
      <c r="B2296" s="227" t="s">
        <v>2146</v>
      </c>
      <c r="C2296" s="339"/>
    </row>
    <row r="2297" spans="1:3" ht="15" customHeight="1" thickBot="1">
      <c r="A2297" s="235" t="s">
        <v>1906</v>
      </c>
      <c r="B2297" s="236" t="s">
        <v>26</v>
      </c>
      <c r="C2297" s="340"/>
    </row>
    <row r="2298" spans="1:3">
      <c r="A2298" s="231" t="s">
        <v>1431</v>
      </c>
      <c r="B2298" s="232" t="s">
        <v>3453</v>
      </c>
      <c r="C2298" s="233" t="s">
        <v>1902</v>
      </c>
    </row>
    <row r="2299" spans="1:3" ht="14.25" customHeight="1">
      <c r="A2299" s="234" t="s">
        <v>1433</v>
      </c>
      <c r="B2299" s="227" t="s">
        <v>3454</v>
      </c>
      <c r="C2299" s="339" t="s">
        <v>2916</v>
      </c>
    </row>
    <row r="2300" spans="1:3" ht="14.25" customHeight="1">
      <c r="A2300" s="234" t="s">
        <v>1904</v>
      </c>
      <c r="B2300" s="227" t="s">
        <v>2370</v>
      </c>
      <c r="C2300" s="339"/>
    </row>
    <row r="2301" spans="1:3" ht="15" customHeight="1" thickBot="1">
      <c r="A2301" s="235" t="s">
        <v>1906</v>
      </c>
      <c r="B2301" s="236" t="s">
        <v>24</v>
      </c>
      <c r="C2301" s="340"/>
    </row>
    <row r="2302" spans="1:3">
      <c r="A2302" s="231" t="s">
        <v>1431</v>
      </c>
      <c r="B2302" s="232" t="s">
        <v>3455</v>
      </c>
      <c r="C2302" s="233" t="s">
        <v>1902</v>
      </c>
    </row>
    <row r="2303" spans="1:3" ht="14.25" customHeight="1">
      <c r="A2303" s="234" t="s">
        <v>1433</v>
      </c>
      <c r="B2303" s="227" t="s">
        <v>3456</v>
      </c>
      <c r="C2303" s="339" t="s">
        <v>2258</v>
      </c>
    </row>
    <row r="2304" spans="1:3" ht="14.25" customHeight="1">
      <c r="A2304" s="234" t="s">
        <v>1904</v>
      </c>
      <c r="B2304" s="227" t="s">
        <v>1952</v>
      </c>
      <c r="C2304" s="339"/>
    </row>
    <row r="2305" spans="1:3" ht="15" customHeight="1" thickBot="1">
      <c r="A2305" s="235" t="s">
        <v>1906</v>
      </c>
      <c r="B2305" s="236" t="s">
        <v>777</v>
      </c>
      <c r="C2305" s="340"/>
    </row>
    <row r="2306" spans="1:3">
      <c r="A2306" s="231" t="s">
        <v>1431</v>
      </c>
      <c r="B2306" s="232" t="s">
        <v>3457</v>
      </c>
      <c r="C2306" s="233" t="s">
        <v>1902</v>
      </c>
    </row>
    <row r="2307" spans="1:3" ht="14.25" customHeight="1">
      <c r="A2307" s="234" t="s">
        <v>1433</v>
      </c>
      <c r="B2307" s="227" t="s">
        <v>3458</v>
      </c>
      <c r="C2307" s="339" t="s">
        <v>2258</v>
      </c>
    </row>
    <row r="2308" spans="1:3" ht="14.25" customHeight="1">
      <c r="A2308" s="234" t="s">
        <v>1904</v>
      </c>
      <c r="B2308" s="227" t="s">
        <v>1952</v>
      </c>
      <c r="C2308" s="339"/>
    </row>
    <row r="2309" spans="1:3" ht="15" customHeight="1" thickBot="1">
      <c r="A2309" s="235" t="s">
        <v>1906</v>
      </c>
      <c r="B2309" s="236" t="s">
        <v>201</v>
      </c>
      <c r="C2309" s="340"/>
    </row>
    <row r="2310" spans="1:3">
      <c r="A2310" s="231" t="s">
        <v>1431</v>
      </c>
      <c r="B2310" s="232" t="s">
        <v>3459</v>
      </c>
      <c r="C2310" s="233" t="s">
        <v>1902</v>
      </c>
    </row>
    <row r="2311" spans="1:3" ht="14.25" customHeight="1">
      <c r="A2311" s="234" t="s">
        <v>1433</v>
      </c>
      <c r="B2311" s="227" t="s">
        <v>3460</v>
      </c>
      <c r="C2311" s="339" t="s">
        <v>2258</v>
      </c>
    </row>
    <row r="2312" spans="1:3" ht="14.25" customHeight="1">
      <c r="A2312" s="234" t="s">
        <v>1904</v>
      </c>
      <c r="B2312" s="227" t="s">
        <v>1952</v>
      </c>
      <c r="C2312" s="339"/>
    </row>
    <row r="2313" spans="1:3" ht="15" customHeight="1" thickBot="1">
      <c r="A2313" s="235" t="s">
        <v>1906</v>
      </c>
      <c r="B2313" s="236" t="s">
        <v>201</v>
      </c>
      <c r="C2313" s="340"/>
    </row>
    <row r="2314" spans="1:3">
      <c r="A2314" s="231" t="s">
        <v>1431</v>
      </c>
      <c r="B2314" s="232" t="s">
        <v>3461</v>
      </c>
      <c r="C2314" s="233" t="s">
        <v>1902</v>
      </c>
    </row>
    <row r="2315" spans="1:3" ht="14.25" customHeight="1">
      <c r="A2315" s="234" t="s">
        <v>1433</v>
      </c>
      <c r="B2315" s="227" t="s">
        <v>3462</v>
      </c>
      <c r="C2315" s="339" t="s">
        <v>2258</v>
      </c>
    </row>
    <row r="2316" spans="1:3" ht="14.25" customHeight="1">
      <c r="A2316" s="234" t="s">
        <v>1904</v>
      </c>
      <c r="B2316" s="227" t="s">
        <v>1952</v>
      </c>
      <c r="C2316" s="339"/>
    </row>
    <row r="2317" spans="1:3" ht="15" customHeight="1" thickBot="1">
      <c r="A2317" s="235" t="s">
        <v>1906</v>
      </c>
      <c r="B2317" s="236" t="s">
        <v>201</v>
      </c>
      <c r="C2317" s="340"/>
    </row>
    <row r="2318" spans="1:3">
      <c r="A2318" s="231" t="s">
        <v>1431</v>
      </c>
      <c r="B2318" s="232" t="s">
        <v>3463</v>
      </c>
      <c r="C2318" s="233" t="s">
        <v>1902</v>
      </c>
    </row>
    <row r="2319" spans="1:3" ht="22.5">
      <c r="A2319" s="234" t="s">
        <v>1433</v>
      </c>
      <c r="B2319" s="227" t="s">
        <v>3464</v>
      </c>
      <c r="C2319" s="339" t="s">
        <v>3116</v>
      </c>
    </row>
    <row r="2320" spans="1:3">
      <c r="A2320" s="234" t="s">
        <v>1904</v>
      </c>
      <c r="B2320" s="227" t="s">
        <v>1981</v>
      </c>
      <c r="C2320" s="339"/>
    </row>
    <row r="2321" spans="1:3" ht="15" thickBot="1">
      <c r="A2321" s="235" t="s">
        <v>1906</v>
      </c>
      <c r="B2321" s="236" t="s">
        <v>201</v>
      </c>
      <c r="C2321" s="340"/>
    </row>
    <row r="2322" spans="1:3">
      <c r="A2322" s="231" t="s">
        <v>1431</v>
      </c>
      <c r="B2322" s="232" t="s">
        <v>3465</v>
      </c>
      <c r="C2322" s="233" t="s">
        <v>1902</v>
      </c>
    </row>
    <row r="2323" spans="1:3" ht="14.25" customHeight="1">
      <c r="A2323" s="234" t="s">
        <v>1433</v>
      </c>
      <c r="B2323" s="227" t="s">
        <v>3466</v>
      </c>
      <c r="C2323" s="339" t="s">
        <v>1918</v>
      </c>
    </row>
    <row r="2324" spans="1:3" ht="14.25" customHeight="1">
      <c r="A2324" s="234" t="s">
        <v>1904</v>
      </c>
      <c r="B2324" s="227" t="s">
        <v>1977</v>
      </c>
      <c r="C2324" s="339"/>
    </row>
    <row r="2325" spans="1:3" ht="15" customHeight="1" thickBot="1">
      <c r="A2325" s="235" t="s">
        <v>1906</v>
      </c>
      <c r="B2325" s="236" t="s">
        <v>201</v>
      </c>
      <c r="C2325" s="340"/>
    </row>
    <row r="2326" spans="1:3">
      <c r="A2326" s="231" t="s">
        <v>1431</v>
      </c>
      <c r="B2326" s="232" t="s">
        <v>3467</v>
      </c>
      <c r="C2326" s="233" t="s">
        <v>1902</v>
      </c>
    </row>
    <row r="2327" spans="1:3" ht="14.25" customHeight="1">
      <c r="A2327" s="234" t="s">
        <v>1433</v>
      </c>
      <c r="B2327" s="227" t="s">
        <v>3468</v>
      </c>
      <c r="C2327" s="339" t="s">
        <v>3469</v>
      </c>
    </row>
    <row r="2328" spans="1:3" ht="14.25" customHeight="1">
      <c r="A2328" s="234" t="s">
        <v>1904</v>
      </c>
      <c r="B2328" s="227" t="s">
        <v>2370</v>
      </c>
      <c r="C2328" s="339"/>
    </row>
    <row r="2329" spans="1:3" ht="15" customHeight="1" thickBot="1">
      <c r="A2329" s="235" t="s">
        <v>1906</v>
      </c>
      <c r="B2329" s="236" t="s">
        <v>24</v>
      </c>
      <c r="C2329" s="340"/>
    </row>
    <row r="2330" spans="1:3">
      <c r="A2330" s="231" t="s">
        <v>1431</v>
      </c>
      <c r="B2330" s="232" t="s">
        <v>3470</v>
      </c>
      <c r="C2330" s="233" t="s">
        <v>1902</v>
      </c>
    </row>
    <row r="2331" spans="1:3" ht="22.5">
      <c r="A2331" s="234" t="s">
        <v>1433</v>
      </c>
      <c r="B2331" s="227" t="s">
        <v>3471</v>
      </c>
      <c r="C2331" s="339" t="s">
        <v>3472</v>
      </c>
    </row>
    <row r="2332" spans="1:3" ht="14.25" customHeight="1">
      <c r="A2332" s="234" t="s">
        <v>1904</v>
      </c>
      <c r="B2332" s="227" t="s">
        <v>1952</v>
      </c>
      <c r="C2332" s="339"/>
    </row>
    <row r="2333" spans="1:3" ht="15" customHeight="1" thickBot="1">
      <c r="A2333" s="235" t="s">
        <v>1906</v>
      </c>
      <c r="B2333" s="236" t="s">
        <v>201</v>
      </c>
      <c r="C2333" s="340"/>
    </row>
    <row r="2334" spans="1:3">
      <c r="A2334" s="231" t="s">
        <v>1431</v>
      </c>
      <c r="B2334" s="232" t="s">
        <v>3473</v>
      </c>
      <c r="C2334" s="233" t="s">
        <v>1902</v>
      </c>
    </row>
    <row r="2335" spans="1:3" ht="14.25" customHeight="1">
      <c r="A2335" s="234" t="s">
        <v>1433</v>
      </c>
      <c r="B2335" s="227" t="s">
        <v>3474</v>
      </c>
      <c r="C2335" s="339" t="s">
        <v>3475</v>
      </c>
    </row>
    <row r="2336" spans="1:3" ht="14.25" customHeight="1">
      <c r="A2336" s="234" t="s">
        <v>1904</v>
      </c>
      <c r="B2336" s="227" t="s">
        <v>1934</v>
      </c>
      <c r="C2336" s="339"/>
    </row>
    <row r="2337" spans="1:3" ht="15" customHeight="1" thickBot="1">
      <c r="A2337" s="235" t="s">
        <v>1906</v>
      </c>
      <c r="B2337" s="236" t="s">
        <v>24</v>
      </c>
      <c r="C2337" s="340"/>
    </row>
    <row r="2338" spans="1:3">
      <c r="A2338" s="231" t="s">
        <v>1431</v>
      </c>
      <c r="B2338" s="232" t="s">
        <v>3476</v>
      </c>
      <c r="C2338" s="233" t="s">
        <v>1902</v>
      </c>
    </row>
    <row r="2339" spans="1:3" ht="14.25" customHeight="1">
      <c r="A2339" s="234" t="s">
        <v>1433</v>
      </c>
      <c r="B2339" s="227" t="s">
        <v>3477</v>
      </c>
      <c r="C2339" s="339" t="s">
        <v>3478</v>
      </c>
    </row>
    <row r="2340" spans="1:3" ht="14.25" customHeight="1">
      <c r="A2340" s="234" t="s">
        <v>1904</v>
      </c>
      <c r="B2340" s="227" t="s">
        <v>1934</v>
      </c>
      <c r="C2340" s="339"/>
    </row>
    <row r="2341" spans="1:3" ht="15" customHeight="1" thickBot="1">
      <c r="A2341" s="235" t="s">
        <v>1906</v>
      </c>
      <c r="B2341" s="236" t="s">
        <v>24</v>
      </c>
      <c r="C2341" s="340"/>
    </row>
    <row r="2342" spans="1:3">
      <c r="A2342" s="231" t="s">
        <v>1431</v>
      </c>
      <c r="B2342" s="232" t="s">
        <v>3479</v>
      </c>
      <c r="C2342" s="233" t="s">
        <v>1902</v>
      </c>
    </row>
    <row r="2343" spans="1:3" ht="14.25" customHeight="1">
      <c r="A2343" s="234" t="s">
        <v>1433</v>
      </c>
      <c r="B2343" s="227" t="s">
        <v>3480</v>
      </c>
      <c r="C2343" s="339" t="s">
        <v>3177</v>
      </c>
    </row>
    <row r="2344" spans="1:3" ht="14.25" customHeight="1">
      <c r="A2344" s="234" t="s">
        <v>1904</v>
      </c>
      <c r="B2344" s="227" t="s">
        <v>1905</v>
      </c>
      <c r="C2344" s="339"/>
    </row>
    <row r="2345" spans="1:3" ht="15" customHeight="1" thickBot="1">
      <c r="A2345" s="235" t="s">
        <v>1906</v>
      </c>
      <c r="B2345" s="236" t="s">
        <v>26</v>
      </c>
      <c r="C2345" s="340"/>
    </row>
    <row r="2346" spans="1:3">
      <c r="A2346" s="231" t="s">
        <v>1431</v>
      </c>
      <c r="B2346" s="232" t="s">
        <v>3481</v>
      </c>
      <c r="C2346" s="233" t="s">
        <v>1902</v>
      </c>
    </row>
    <row r="2347" spans="1:3" ht="22.5">
      <c r="A2347" s="234" t="s">
        <v>1433</v>
      </c>
      <c r="B2347" s="227" t="s">
        <v>3482</v>
      </c>
      <c r="C2347" s="339" t="s">
        <v>3483</v>
      </c>
    </row>
    <row r="2348" spans="1:3" ht="14.25" customHeight="1">
      <c r="A2348" s="234" t="s">
        <v>1904</v>
      </c>
      <c r="B2348" s="227" t="s">
        <v>1956</v>
      </c>
      <c r="C2348" s="339"/>
    </row>
    <row r="2349" spans="1:3" ht="15" customHeight="1" thickBot="1">
      <c r="A2349" s="235" t="s">
        <v>1906</v>
      </c>
      <c r="B2349" s="236" t="s">
        <v>201</v>
      </c>
      <c r="C2349" s="340"/>
    </row>
    <row r="2350" spans="1:3">
      <c r="A2350" s="231" t="s">
        <v>1431</v>
      </c>
      <c r="B2350" s="232" t="s">
        <v>3484</v>
      </c>
      <c r="C2350" s="233" t="s">
        <v>1902</v>
      </c>
    </row>
    <row r="2351" spans="1:3" ht="14.25" customHeight="1">
      <c r="A2351" s="234" t="s">
        <v>1433</v>
      </c>
      <c r="B2351" s="227" t="s">
        <v>3485</v>
      </c>
      <c r="C2351" s="339" t="s">
        <v>3486</v>
      </c>
    </row>
    <row r="2352" spans="1:3" ht="14.25" customHeight="1">
      <c r="A2352" s="234" t="s">
        <v>1904</v>
      </c>
      <c r="B2352" s="227" t="s">
        <v>2370</v>
      </c>
      <c r="C2352" s="339"/>
    </row>
    <row r="2353" spans="1:3" ht="15" customHeight="1" thickBot="1">
      <c r="A2353" s="235" t="s">
        <v>1906</v>
      </c>
      <c r="B2353" s="236" t="s">
        <v>26</v>
      </c>
      <c r="C2353" s="340"/>
    </row>
    <row r="2354" spans="1:3">
      <c r="A2354" s="231" t="s">
        <v>1431</v>
      </c>
      <c r="B2354" s="232" t="s">
        <v>3487</v>
      </c>
      <c r="C2354" s="233" t="s">
        <v>1902</v>
      </c>
    </row>
    <row r="2355" spans="1:3" ht="22.5">
      <c r="A2355" s="234" t="s">
        <v>1433</v>
      </c>
      <c r="B2355" s="227" t="s">
        <v>3488</v>
      </c>
      <c r="C2355" s="339" t="s">
        <v>2258</v>
      </c>
    </row>
    <row r="2356" spans="1:3" ht="14.25" customHeight="1">
      <c r="A2356" s="234" t="s">
        <v>1904</v>
      </c>
      <c r="B2356" s="227" t="s">
        <v>1977</v>
      </c>
      <c r="C2356" s="339"/>
    </row>
    <row r="2357" spans="1:3" ht="15" customHeight="1" thickBot="1">
      <c r="A2357" s="235" t="s">
        <v>1906</v>
      </c>
      <c r="B2357" s="236" t="s">
        <v>24</v>
      </c>
      <c r="C2357" s="340"/>
    </row>
    <row r="2358" spans="1:3">
      <c r="A2358" s="231" t="s">
        <v>1431</v>
      </c>
      <c r="B2358" s="232" t="s">
        <v>3489</v>
      </c>
      <c r="C2358" s="233" t="s">
        <v>1902</v>
      </c>
    </row>
    <row r="2359" spans="1:3" ht="22.5">
      <c r="A2359" s="234" t="s">
        <v>1433</v>
      </c>
      <c r="B2359" s="227" t="s">
        <v>3490</v>
      </c>
      <c r="C2359" s="339" t="s">
        <v>3491</v>
      </c>
    </row>
    <row r="2360" spans="1:3" ht="14.25" customHeight="1">
      <c r="A2360" s="234" t="s">
        <v>1904</v>
      </c>
      <c r="B2360" s="227" t="s">
        <v>2370</v>
      </c>
      <c r="C2360" s="339"/>
    </row>
    <row r="2361" spans="1:3" ht="15" customHeight="1" thickBot="1">
      <c r="A2361" s="235" t="s">
        <v>1906</v>
      </c>
      <c r="B2361" s="236" t="s">
        <v>24</v>
      </c>
      <c r="C2361" s="340"/>
    </row>
    <row r="2362" spans="1:3">
      <c r="A2362" s="231" t="s">
        <v>1431</v>
      </c>
      <c r="B2362" s="232" t="s">
        <v>3492</v>
      </c>
      <c r="C2362" s="233" t="s">
        <v>1902</v>
      </c>
    </row>
    <row r="2363" spans="1:3" ht="14.25" customHeight="1">
      <c r="A2363" s="234" t="s">
        <v>1433</v>
      </c>
      <c r="B2363" s="227" t="s">
        <v>3493</v>
      </c>
      <c r="C2363" s="339" t="s">
        <v>2258</v>
      </c>
    </row>
    <row r="2364" spans="1:3" ht="14.25" customHeight="1">
      <c r="A2364" s="234" t="s">
        <v>1904</v>
      </c>
      <c r="B2364" s="227" t="s">
        <v>2490</v>
      </c>
      <c r="C2364" s="339"/>
    </row>
    <row r="2365" spans="1:3" ht="15" customHeight="1" thickBot="1">
      <c r="A2365" s="235" t="s">
        <v>1906</v>
      </c>
      <c r="B2365" s="236" t="s">
        <v>24</v>
      </c>
      <c r="C2365" s="340"/>
    </row>
    <row r="2366" spans="1:3">
      <c r="A2366" s="231" t="s">
        <v>1431</v>
      </c>
      <c r="B2366" s="232" t="s">
        <v>3494</v>
      </c>
      <c r="C2366" s="233" t="s">
        <v>1902</v>
      </c>
    </row>
    <row r="2367" spans="1:3" ht="14.25" customHeight="1">
      <c r="A2367" s="234" t="s">
        <v>1433</v>
      </c>
      <c r="B2367" s="227" t="s">
        <v>3495</v>
      </c>
      <c r="C2367" s="339" t="s">
        <v>2258</v>
      </c>
    </row>
    <row r="2368" spans="1:3" ht="14.25" customHeight="1">
      <c r="A2368" s="234" t="s">
        <v>1904</v>
      </c>
      <c r="B2368" s="227" t="s">
        <v>2370</v>
      </c>
      <c r="C2368" s="339"/>
    </row>
    <row r="2369" spans="1:3" ht="15" customHeight="1" thickBot="1">
      <c r="A2369" s="235" t="s">
        <v>1906</v>
      </c>
      <c r="B2369" s="236" t="s">
        <v>24</v>
      </c>
      <c r="C2369" s="340"/>
    </row>
    <row r="2370" spans="1:3">
      <c r="A2370" s="231" t="s">
        <v>1431</v>
      </c>
      <c r="B2370" s="232" t="s">
        <v>3496</v>
      </c>
      <c r="C2370" s="233" t="s">
        <v>1902</v>
      </c>
    </row>
    <row r="2371" spans="1:3" ht="14.25" customHeight="1">
      <c r="A2371" s="234" t="s">
        <v>1433</v>
      </c>
      <c r="B2371" s="227" t="s">
        <v>3497</v>
      </c>
      <c r="C2371" s="339" t="s">
        <v>3498</v>
      </c>
    </row>
    <row r="2372" spans="1:3" ht="14.25" customHeight="1">
      <c r="A2372" s="234" t="s">
        <v>1904</v>
      </c>
      <c r="B2372" s="227" t="s">
        <v>2370</v>
      </c>
      <c r="C2372" s="339"/>
    </row>
    <row r="2373" spans="1:3" ht="15" customHeight="1" thickBot="1">
      <c r="A2373" s="235" t="s">
        <v>1906</v>
      </c>
      <c r="B2373" s="236" t="s">
        <v>24</v>
      </c>
      <c r="C2373" s="340"/>
    </row>
    <row r="2374" spans="1:3">
      <c r="A2374" s="231" t="s">
        <v>1431</v>
      </c>
      <c r="B2374" s="232" t="s">
        <v>3499</v>
      </c>
      <c r="C2374" s="233" t="s">
        <v>1902</v>
      </c>
    </row>
    <row r="2375" spans="1:3" ht="14.25" customHeight="1">
      <c r="A2375" s="234" t="s">
        <v>1433</v>
      </c>
      <c r="B2375" s="227" t="s">
        <v>3500</v>
      </c>
      <c r="C2375" s="339" t="s">
        <v>3498</v>
      </c>
    </row>
    <row r="2376" spans="1:3" ht="14.25" customHeight="1">
      <c r="A2376" s="234" t="s">
        <v>1904</v>
      </c>
      <c r="B2376" s="227" t="s">
        <v>2370</v>
      </c>
      <c r="C2376" s="339"/>
    </row>
    <row r="2377" spans="1:3" ht="15" customHeight="1" thickBot="1">
      <c r="A2377" s="235" t="s">
        <v>1906</v>
      </c>
      <c r="B2377" s="236" t="s">
        <v>24</v>
      </c>
      <c r="C2377" s="340"/>
    </row>
    <row r="2378" spans="1:3">
      <c r="A2378" s="231" t="s">
        <v>1431</v>
      </c>
      <c r="B2378" s="232" t="s">
        <v>3501</v>
      </c>
      <c r="C2378" s="233" t="s">
        <v>1902</v>
      </c>
    </row>
    <row r="2379" spans="1:3" ht="14.25" customHeight="1">
      <c r="A2379" s="234" t="s">
        <v>1433</v>
      </c>
      <c r="B2379" s="227" t="s">
        <v>3502</v>
      </c>
      <c r="C2379" s="339" t="s">
        <v>3503</v>
      </c>
    </row>
    <row r="2380" spans="1:3" ht="14.25" customHeight="1">
      <c r="A2380" s="234" t="s">
        <v>1904</v>
      </c>
      <c r="B2380" s="227" t="s">
        <v>2370</v>
      </c>
      <c r="C2380" s="339"/>
    </row>
    <row r="2381" spans="1:3" ht="15" customHeight="1" thickBot="1">
      <c r="A2381" s="235" t="s">
        <v>1906</v>
      </c>
      <c r="B2381" s="236" t="s">
        <v>24</v>
      </c>
      <c r="C2381" s="340"/>
    </row>
    <row r="2382" spans="1:3">
      <c r="A2382" s="231" t="s">
        <v>1431</v>
      </c>
      <c r="B2382" s="232" t="s">
        <v>3504</v>
      </c>
      <c r="C2382" s="233" t="s">
        <v>1902</v>
      </c>
    </row>
    <row r="2383" spans="1:3" ht="14.25" customHeight="1">
      <c r="A2383" s="234" t="s">
        <v>1433</v>
      </c>
      <c r="B2383" s="227" t="s">
        <v>3505</v>
      </c>
      <c r="C2383" s="339" t="s">
        <v>3503</v>
      </c>
    </row>
    <row r="2384" spans="1:3" ht="14.25" customHeight="1">
      <c r="A2384" s="234" t="s">
        <v>1904</v>
      </c>
      <c r="B2384" s="227" t="s">
        <v>2370</v>
      </c>
      <c r="C2384" s="339"/>
    </row>
    <row r="2385" spans="1:3" ht="15" customHeight="1" thickBot="1">
      <c r="A2385" s="235" t="s">
        <v>1906</v>
      </c>
      <c r="B2385" s="236" t="s">
        <v>24</v>
      </c>
      <c r="C2385" s="340"/>
    </row>
    <row r="2386" spans="1:3">
      <c r="A2386" s="231" t="s">
        <v>1431</v>
      </c>
      <c r="B2386" s="232" t="s">
        <v>3506</v>
      </c>
      <c r="C2386" s="233" t="s">
        <v>1902</v>
      </c>
    </row>
    <row r="2387" spans="1:3" ht="14.25" customHeight="1">
      <c r="A2387" s="234" t="s">
        <v>1433</v>
      </c>
      <c r="B2387" s="227" t="s">
        <v>3507</v>
      </c>
      <c r="C2387" s="339" t="s">
        <v>3508</v>
      </c>
    </row>
    <row r="2388" spans="1:3" ht="14.25" customHeight="1">
      <c r="A2388" s="234" t="s">
        <v>1904</v>
      </c>
      <c r="B2388" s="227" t="s">
        <v>2370</v>
      </c>
      <c r="C2388" s="339"/>
    </row>
    <row r="2389" spans="1:3" ht="15" customHeight="1" thickBot="1">
      <c r="A2389" s="235" t="s">
        <v>1906</v>
      </c>
      <c r="B2389" s="236" t="s">
        <v>24</v>
      </c>
      <c r="C2389" s="340"/>
    </row>
    <row r="2390" spans="1:3">
      <c r="A2390" s="231" t="s">
        <v>1431</v>
      </c>
      <c r="B2390" s="232" t="s">
        <v>3509</v>
      </c>
      <c r="C2390" s="233" t="s">
        <v>1902</v>
      </c>
    </row>
    <row r="2391" spans="1:3" ht="14.25" customHeight="1">
      <c r="A2391" s="234" t="s">
        <v>1433</v>
      </c>
      <c r="B2391" s="227" t="s">
        <v>3510</v>
      </c>
      <c r="C2391" s="339" t="s">
        <v>3511</v>
      </c>
    </row>
    <row r="2392" spans="1:3" ht="14.25" customHeight="1">
      <c r="A2392" s="234" t="s">
        <v>1904</v>
      </c>
      <c r="B2392" s="227" t="s">
        <v>2370</v>
      </c>
      <c r="C2392" s="339"/>
    </row>
    <row r="2393" spans="1:3" ht="15" customHeight="1" thickBot="1">
      <c r="A2393" s="235" t="s">
        <v>1906</v>
      </c>
      <c r="B2393" s="236" t="s">
        <v>24</v>
      </c>
      <c r="C2393" s="340"/>
    </row>
    <row r="2394" spans="1:3">
      <c r="A2394" s="231" t="s">
        <v>1431</v>
      </c>
      <c r="B2394" s="232" t="s">
        <v>3512</v>
      </c>
      <c r="C2394" s="233" t="s">
        <v>1902</v>
      </c>
    </row>
    <row r="2395" spans="1:3" ht="14.25" customHeight="1">
      <c r="A2395" s="234" t="s">
        <v>1433</v>
      </c>
      <c r="B2395" s="227" t="s">
        <v>3513</v>
      </c>
      <c r="C2395" s="339" t="s">
        <v>3514</v>
      </c>
    </row>
    <row r="2396" spans="1:3" ht="14.25" customHeight="1">
      <c r="A2396" s="234" t="s">
        <v>1904</v>
      </c>
      <c r="B2396" s="227" t="s">
        <v>2370</v>
      </c>
      <c r="C2396" s="339"/>
    </row>
    <row r="2397" spans="1:3" ht="15" customHeight="1" thickBot="1">
      <c r="A2397" s="235" t="s">
        <v>1906</v>
      </c>
      <c r="B2397" s="236" t="s">
        <v>24</v>
      </c>
      <c r="C2397" s="340"/>
    </row>
    <row r="2398" spans="1:3">
      <c r="A2398" s="231" t="s">
        <v>1431</v>
      </c>
      <c r="B2398" s="232" t="s">
        <v>3515</v>
      </c>
      <c r="C2398" s="233" t="s">
        <v>1902</v>
      </c>
    </row>
    <row r="2399" spans="1:3" ht="14.25" customHeight="1">
      <c r="A2399" s="234" t="s">
        <v>1433</v>
      </c>
      <c r="B2399" s="227" t="s">
        <v>3516</v>
      </c>
      <c r="C2399" s="339" t="s">
        <v>3517</v>
      </c>
    </row>
    <row r="2400" spans="1:3" ht="14.25" customHeight="1">
      <c r="A2400" s="234" t="s">
        <v>1904</v>
      </c>
      <c r="B2400" s="227" t="s">
        <v>2370</v>
      </c>
      <c r="C2400" s="339"/>
    </row>
    <row r="2401" spans="1:3" ht="15" customHeight="1" thickBot="1">
      <c r="A2401" s="235" t="s">
        <v>1906</v>
      </c>
      <c r="B2401" s="236" t="s">
        <v>24</v>
      </c>
      <c r="C2401" s="340"/>
    </row>
    <row r="2402" spans="1:3">
      <c r="A2402" s="231" t="s">
        <v>1431</v>
      </c>
      <c r="B2402" s="232" t="s">
        <v>3518</v>
      </c>
      <c r="C2402" s="233" t="s">
        <v>1902</v>
      </c>
    </row>
    <row r="2403" spans="1:3" ht="14.25" customHeight="1">
      <c r="A2403" s="234" t="s">
        <v>1433</v>
      </c>
      <c r="B2403" s="227" t="s">
        <v>3519</v>
      </c>
      <c r="C2403" s="339" t="s">
        <v>3520</v>
      </c>
    </row>
    <row r="2404" spans="1:3" ht="14.25" customHeight="1">
      <c r="A2404" s="234" t="s">
        <v>1904</v>
      </c>
      <c r="B2404" s="227" t="s">
        <v>2370</v>
      </c>
      <c r="C2404" s="339"/>
    </row>
    <row r="2405" spans="1:3" ht="15" customHeight="1" thickBot="1">
      <c r="A2405" s="235" t="s">
        <v>1906</v>
      </c>
      <c r="B2405" s="236" t="s">
        <v>24</v>
      </c>
      <c r="C2405" s="340"/>
    </row>
    <row r="2406" spans="1:3">
      <c r="A2406" s="231" t="s">
        <v>1431</v>
      </c>
      <c r="B2406" s="232" t="s">
        <v>3521</v>
      </c>
      <c r="C2406" s="233" t="s">
        <v>1902</v>
      </c>
    </row>
    <row r="2407" spans="1:3" ht="14.25" customHeight="1">
      <c r="A2407" s="234" t="s">
        <v>1433</v>
      </c>
      <c r="B2407" s="227" t="s">
        <v>3522</v>
      </c>
      <c r="C2407" s="339" t="s">
        <v>3523</v>
      </c>
    </row>
    <row r="2408" spans="1:3" ht="14.25" customHeight="1">
      <c r="A2408" s="234" t="s">
        <v>1904</v>
      </c>
      <c r="B2408" s="227" t="s">
        <v>2370</v>
      </c>
      <c r="C2408" s="339"/>
    </row>
    <row r="2409" spans="1:3" ht="15" customHeight="1" thickBot="1">
      <c r="A2409" s="235" t="s">
        <v>1906</v>
      </c>
      <c r="B2409" s="236" t="s">
        <v>24</v>
      </c>
      <c r="C2409" s="340"/>
    </row>
    <row r="2410" spans="1:3">
      <c r="A2410" s="231" t="s">
        <v>1431</v>
      </c>
      <c r="B2410" s="232" t="s">
        <v>3524</v>
      </c>
      <c r="C2410" s="233" t="s">
        <v>1902</v>
      </c>
    </row>
    <row r="2411" spans="1:3" ht="14.25" customHeight="1">
      <c r="A2411" s="234" t="s">
        <v>1433</v>
      </c>
      <c r="B2411" s="227" t="s">
        <v>3525</v>
      </c>
      <c r="C2411" s="339" t="s">
        <v>3526</v>
      </c>
    </row>
    <row r="2412" spans="1:3" ht="14.25" customHeight="1">
      <c r="A2412" s="234" t="s">
        <v>1904</v>
      </c>
      <c r="B2412" s="227" t="s">
        <v>2370</v>
      </c>
      <c r="C2412" s="339"/>
    </row>
    <row r="2413" spans="1:3" ht="15" customHeight="1" thickBot="1">
      <c r="A2413" s="235" t="s">
        <v>1906</v>
      </c>
      <c r="B2413" s="236" t="s">
        <v>24</v>
      </c>
      <c r="C2413" s="340"/>
    </row>
    <row r="2414" spans="1:3">
      <c r="A2414" s="231" t="s">
        <v>1431</v>
      </c>
      <c r="B2414" s="232" t="s">
        <v>3527</v>
      </c>
      <c r="C2414" s="233" t="s">
        <v>1902</v>
      </c>
    </row>
    <row r="2415" spans="1:3" ht="14.25" customHeight="1">
      <c r="A2415" s="234" t="s">
        <v>1433</v>
      </c>
      <c r="B2415" s="227" t="s">
        <v>3528</v>
      </c>
      <c r="C2415" s="339" t="s">
        <v>3526</v>
      </c>
    </row>
    <row r="2416" spans="1:3" ht="14.25" customHeight="1">
      <c r="A2416" s="234" t="s">
        <v>1904</v>
      </c>
      <c r="B2416" s="227" t="s">
        <v>2370</v>
      </c>
      <c r="C2416" s="339"/>
    </row>
    <row r="2417" spans="1:3" ht="15" customHeight="1" thickBot="1">
      <c r="A2417" s="235" t="s">
        <v>1906</v>
      </c>
      <c r="B2417" s="236" t="s">
        <v>24</v>
      </c>
      <c r="C2417" s="340"/>
    </row>
    <row r="2418" spans="1:3">
      <c r="A2418" s="231" t="s">
        <v>1431</v>
      </c>
      <c r="B2418" s="232" t="s">
        <v>3529</v>
      </c>
      <c r="C2418" s="233" t="s">
        <v>1902</v>
      </c>
    </row>
    <row r="2419" spans="1:3" ht="14.25" customHeight="1">
      <c r="A2419" s="234" t="s">
        <v>1433</v>
      </c>
      <c r="B2419" s="227" t="s">
        <v>3530</v>
      </c>
      <c r="C2419" s="339" t="s">
        <v>3531</v>
      </c>
    </row>
    <row r="2420" spans="1:3" ht="14.25" customHeight="1">
      <c r="A2420" s="234" t="s">
        <v>1904</v>
      </c>
      <c r="B2420" s="227" t="s">
        <v>2370</v>
      </c>
      <c r="C2420" s="339"/>
    </row>
    <row r="2421" spans="1:3" ht="15" customHeight="1" thickBot="1">
      <c r="A2421" s="235" t="s">
        <v>1906</v>
      </c>
      <c r="B2421" s="236" t="s">
        <v>24</v>
      </c>
      <c r="C2421" s="340"/>
    </row>
    <row r="2422" spans="1:3">
      <c r="A2422" s="231" t="s">
        <v>1431</v>
      </c>
      <c r="B2422" s="232" t="s">
        <v>3532</v>
      </c>
      <c r="C2422" s="233" t="s">
        <v>1902</v>
      </c>
    </row>
    <row r="2423" spans="1:3" ht="22.5">
      <c r="A2423" s="234" t="s">
        <v>1433</v>
      </c>
      <c r="B2423" s="227" t="s">
        <v>3533</v>
      </c>
      <c r="C2423" s="339" t="s">
        <v>3534</v>
      </c>
    </row>
    <row r="2424" spans="1:3" ht="14.25" customHeight="1">
      <c r="A2424" s="234" t="s">
        <v>1904</v>
      </c>
      <c r="B2424" s="227" t="s">
        <v>1977</v>
      </c>
      <c r="C2424" s="339"/>
    </row>
    <row r="2425" spans="1:3" ht="15" customHeight="1" thickBot="1">
      <c r="A2425" s="235" t="s">
        <v>1906</v>
      </c>
      <c r="B2425" s="236" t="s">
        <v>24</v>
      </c>
      <c r="C2425" s="340"/>
    </row>
    <row r="2426" spans="1:3">
      <c r="A2426" s="231" t="s">
        <v>1431</v>
      </c>
      <c r="B2426" s="232" t="s">
        <v>3535</v>
      </c>
      <c r="C2426" s="233" t="s">
        <v>1902</v>
      </c>
    </row>
    <row r="2427" spans="1:3" ht="14.25" customHeight="1">
      <c r="A2427" s="234" t="s">
        <v>1433</v>
      </c>
      <c r="B2427" s="227" t="s">
        <v>3536</v>
      </c>
      <c r="C2427" s="339" t="s">
        <v>3534</v>
      </c>
    </row>
    <row r="2428" spans="1:3" ht="14.25" customHeight="1">
      <c r="A2428" s="234" t="s">
        <v>1904</v>
      </c>
      <c r="B2428" s="227" t="s">
        <v>1977</v>
      </c>
      <c r="C2428" s="339"/>
    </row>
    <row r="2429" spans="1:3" ht="15" customHeight="1" thickBot="1">
      <c r="A2429" s="235" t="s">
        <v>1906</v>
      </c>
      <c r="B2429" s="236" t="s">
        <v>24</v>
      </c>
      <c r="C2429" s="340"/>
    </row>
    <row r="2430" spans="1:3">
      <c r="A2430" s="231" t="s">
        <v>1431</v>
      </c>
      <c r="B2430" s="232" t="s">
        <v>3537</v>
      </c>
      <c r="C2430" s="233" t="s">
        <v>1902</v>
      </c>
    </row>
    <row r="2431" spans="1:3" ht="14.25" customHeight="1">
      <c r="A2431" s="234" t="s">
        <v>1433</v>
      </c>
      <c r="B2431" s="227" t="s">
        <v>3538</v>
      </c>
      <c r="C2431" s="339" t="s">
        <v>3539</v>
      </c>
    </row>
    <row r="2432" spans="1:3" ht="14.25" customHeight="1">
      <c r="A2432" s="234" t="s">
        <v>1904</v>
      </c>
      <c r="B2432" s="227" t="s">
        <v>3540</v>
      </c>
      <c r="C2432" s="339"/>
    </row>
    <row r="2433" spans="1:3" ht="15" customHeight="1" thickBot="1">
      <c r="A2433" s="235" t="s">
        <v>1906</v>
      </c>
      <c r="B2433" s="236" t="s">
        <v>24</v>
      </c>
      <c r="C2433" s="340"/>
    </row>
    <row r="2434" spans="1:3">
      <c r="A2434" s="231" t="s">
        <v>1431</v>
      </c>
      <c r="B2434" s="232" t="s">
        <v>3541</v>
      </c>
      <c r="C2434" s="233" t="s">
        <v>1902</v>
      </c>
    </row>
    <row r="2435" spans="1:3" ht="14.25" customHeight="1">
      <c r="A2435" s="234" t="s">
        <v>1433</v>
      </c>
      <c r="B2435" s="227" t="s">
        <v>3542</v>
      </c>
      <c r="C2435" s="339" t="s">
        <v>3074</v>
      </c>
    </row>
    <row r="2436" spans="1:3" ht="14.25" customHeight="1">
      <c r="A2436" s="234" t="s">
        <v>1904</v>
      </c>
      <c r="B2436" s="227" t="s">
        <v>2490</v>
      </c>
      <c r="C2436" s="339"/>
    </row>
    <row r="2437" spans="1:3" ht="15" customHeight="1" thickBot="1">
      <c r="A2437" s="235" t="s">
        <v>1906</v>
      </c>
      <c r="B2437" s="236" t="s">
        <v>24</v>
      </c>
      <c r="C2437" s="340"/>
    </row>
    <row r="2438" spans="1:3">
      <c r="A2438" s="231" t="s">
        <v>1431</v>
      </c>
      <c r="B2438" s="232" t="s">
        <v>3543</v>
      </c>
      <c r="C2438" s="233" t="s">
        <v>1902</v>
      </c>
    </row>
    <row r="2439" spans="1:3" ht="14.25" customHeight="1">
      <c r="A2439" s="234" t="s">
        <v>1433</v>
      </c>
      <c r="B2439" s="227" t="s">
        <v>3544</v>
      </c>
      <c r="C2439" s="339" t="s">
        <v>3545</v>
      </c>
    </row>
    <row r="2440" spans="1:3" ht="14.25" customHeight="1">
      <c r="A2440" s="234" t="s">
        <v>1904</v>
      </c>
      <c r="B2440" s="227" t="s">
        <v>2370</v>
      </c>
      <c r="C2440" s="339"/>
    </row>
    <row r="2441" spans="1:3" ht="15" customHeight="1" thickBot="1">
      <c r="A2441" s="235" t="s">
        <v>1906</v>
      </c>
      <c r="B2441" s="236" t="s">
        <v>24</v>
      </c>
      <c r="C2441" s="340"/>
    </row>
    <row r="2442" spans="1:3">
      <c r="A2442" s="231" t="s">
        <v>1431</v>
      </c>
      <c r="B2442" s="232" t="s">
        <v>3546</v>
      </c>
      <c r="C2442" s="233" t="s">
        <v>1902</v>
      </c>
    </row>
    <row r="2443" spans="1:3" ht="22.5">
      <c r="A2443" s="234" t="s">
        <v>1433</v>
      </c>
      <c r="B2443" s="227" t="s">
        <v>3547</v>
      </c>
      <c r="C2443" s="339" t="s">
        <v>3548</v>
      </c>
    </row>
    <row r="2444" spans="1:3" ht="14.25" customHeight="1">
      <c r="A2444" s="234" t="s">
        <v>1904</v>
      </c>
      <c r="B2444" s="227" t="s">
        <v>2052</v>
      </c>
      <c r="C2444" s="339"/>
    </row>
    <row r="2445" spans="1:3" ht="15" customHeight="1" thickBot="1">
      <c r="A2445" s="235" t="s">
        <v>1906</v>
      </c>
      <c r="B2445" s="236" t="s">
        <v>24</v>
      </c>
      <c r="C2445" s="340"/>
    </row>
    <row r="2446" spans="1:3">
      <c r="A2446" s="231" t="s">
        <v>1431</v>
      </c>
      <c r="B2446" s="232" t="s">
        <v>3549</v>
      </c>
      <c r="C2446" s="233" t="s">
        <v>1902</v>
      </c>
    </row>
    <row r="2447" spans="1:3" ht="14.25" customHeight="1">
      <c r="A2447" s="234" t="s">
        <v>1433</v>
      </c>
      <c r="B2447" s="227" t="s">
        <v>3550</v>
      </c>
      <c r="C2447" s="339" t="s">
        <v>3551</v>
      </c>
    </row>
    <row r="2448" spans="1:3" ht="14.25" customHeight="1">
      <c r="A2448" s="234" t="s">
        <v>1904</v>
      </c>
      <c r="B2448" s="227" t="s">
        <v>1977</v>
      </c>
      <c r="C2448" s="339"/>
    </row>
    <row r="2449" spans="1:3" ht="15" customHeight="1" thickBot="1">
      <c r="A2449" s="235" t="s">
        <v>1906</v>
      </c>
      <c r="B2449" s="236" t="s">
        <v>201</v>
      </c>
      <c r="C2449" s="340"/>
    </row>
    <row r="2450" spans="1:3">
      <c r="A2450" s="231" t="s">
        <v>1431</v>
      </c>
      <c r="B2450" s="232" t="s">
        <v>3552</v>
      </c>
      <c r="C2450" s="233" t="s">
        <v>1902</v>
      </c>
    </row>
    <row r="2451" spans="1:3" ht="22.5">
      <c r="A2451" s="234" t="s">
        <v>1433</v>
      </c>
      <c r="B2451" s="227" t="s">
        <v>3553</v>
      </c>
      <c r="C2451" s="339" t="s">
        <v>3554</v>
      </c>
    </row>
    <row r="2452" spans="1:3" ht="14.25" customHeight="1">
      <c r="A2452" s="234" t="s">
        <v>1904</v>
      </c>
      <c r="B2452" s="227" t="s">
        <v>2370</v>
      </c>
      <c r="C2452" s="339"/>
    </row>
    <row r="2453" spans="1:3" ht="15" customHeight="1" thickBot="1">
      <c r="A2453" s="235" t="s">
        <v>1906</v>
      </c>
      <c r="B2453" s="236" t="s">
        <v>24</v>
      </c>
      <c r="C2453" s="340"/>
    </row>
    <row r="2454" spans="1:3">
      <c r="A2454" s="231" t="s">
        <v>1431</v>
      </c>
      <c r="B2454" s="232" t="s">
        <v>3555</v>
      </c>
      <c r="C2454" s="233" t="s">
        <v>1902</v>
      </c>
    </row>
    <row r="2455" spans="1:3" ht="14.25" customHeight="1">
      <c r="A2455" s="234" t="s">
        <v>1433</v>
      </c>
      <c r="B2455" s="227" t="s">
        <v>3556</v>
      </c>
      <c r="C2455" s="339" t="s">
        <v>3557</v>
      </c>
    </row>
    <row r="2456" spans="1:3" ht="14.25" customHeight="1">
      <c r="A2456" s="234" t="s">
        <v>1904</v>
      </c>
      <c r="B2456" s="227" t="s">
        <v>2370</v>
      </c>
      <c r="C2456" s="339"/>
    </row>
    <row r="2457" spans="1:3" ht="15" customHeight="1" thickBot="1">
      <c r="A2457" s="235" t="s">
        <v>1906</v>
      </c>
      <c r="B2457" s="236" t="s">
        <v>24</v>
      </c>
      <c r="C2457" s="340"/>
    </row>
    <row r="2458" spans="1:3">
      <c r="A2458" s="231" t="s">
        <v>1431</v>
      </c>
      <c r="B2458" s="232" t="s">
        <v>3558</v>
      </c>
      <c r="C2458" s="233" t="s">
        <v>1902</v>
      </c>
    </row>
    <row r="2459" spans="1:3" ht="14.25" customHeight="1">
      <c r="A2459" s="234" t="s">
        <v>1433</v>
      </c>
      <c r="B2459" s="227" t="s">
        <v>3559</v>
      </c>
      <c r="C2459" s="339" t="s">
        <v>3560</v>
      </c>
    </row>
    <row r="2460" spans="1:3" ht="14.25" customHeight="1">
      <c r="A2460" s="234" t="s">
        <v>1904</v>
      </c>
      <c r="B2460" s="227" t="s">
        <v>2370</v>
      </c>
      <c r="C2460" s="339"/>
    </row>
    <row r="2461" spans="1:3" ht="15" customHeight="1" thickBot="1">
      <c r="A2461" s="235" t="s">
        <v>1906</v>
      </c>
      <c r="B2461" s="236" t="s">
        <v>26</v>
      </c>
      <c r="C2461" s="340"/>
    </row>
    <row r="2462" spans="1:3">
      <c r="A2462" s="231" t="s">
        <v>1431</v>
      </c>
      <c r="B2462" s="232" t="s">
        <v>3561</v>
      </c>
      <c r="C2462" s="233" t="s">
        <v>1902</v>
      </c>
    </row>
    <row r="2463" spans="1:3" ht="14.25" customHeight="1">
      <c r="A2463" s="234" t="s">
        <v>1433</v>
      </c>
      <c r="B2463" s="227" t="s">
        <v>1285</v>
      </c>
      <c r="C2463" s="339" t="s">
        <v>3562</v>
      </c>
    </row>
    <row r="2464" spans="1:3" ht="14.25" customHeight="1">
      <c r="A2464" s="234" t="s">
        <v>1904</v>
      </c>
      <c r="B2464" s="227" t="s">
        <v>2370</v>
      </c>
      <c r="C2464" s="339"/>
    </row>
    <row r="2465" spans="1:3" ht="15" customHeight="1" thickBot="1">
      <c r="A2465" s="235" t="s">
        <v>1906</v>
      </c>
      <c r="B2465" s="236" t="s">
        <v>26</v>
      </c>
      <c r="C2465" s="340"/>
    </row>
    <row r="2466" spans="1:3">
      <c r="A2466" s="231" t="s">
        <v>1431</v>
      </c>
      <c r="B2466" s="232" t="s">
        <v>3563</v>
      </c>
      <c r="C2466" s="233" t="s">
        <v>1902</v>
      </c>
    </row>
    <row r="2467" spans="1:3" ht="14.25" customHeight="1">
      <c r="A2467" s="234" t="s">
        <v>1433</v>
      </c>
      <c r="B2467" s="227" t="s">
        <v>3564</v>
      </c>
      <c r="C2467" s="339" t="s">
        <v>3562</v>
      </c>
    </row>
    <row r="2468" spans="1:3" ht="14.25" customHeight="1">
      <c r="A2468" s="234" t="s">
        <v>1904</v>
      </c>
      <c r="B2468" s="227" t="s">
        <v>2370</v>
      </c>
      <c r="C2468" s="339"/>
    </row>
    <row r="2469" spans="1:3" ht="15" customHeight="1" thickBot="1">
      <c r="A2469" s="235" t="s">
        <v>1906</v>
      </c>
      <c r="B2469" s="236" t="s">
        <v>26</v>
      </c>
      <c r="C2469" s="340"/>
    </row>
    <row r="2470" spans="1:3">
      <c r="A2470" s="231" t="s">
        <v>1431</v>
      </c>
      <c r="B2470" s="232" t="s">
        <v>3565</v>
      </c>
      <c r="C2470" s="233" t="s">
        <v>1902</v>
      </c>
    </row>
    <row r="2471" spans="1:3" ht="14.25" customHeight="1">
      <c r="A2471" s="234" t="s">
        <v>1433</v>
      </c>
      <c r="B2471" s="227" t="s">
        <v>3566</v>
      </c>
      <c r="C2471" s="339" t="s">
        <v>3567</v>
      </c>
    </row>
    <row r="2472" spans="1:3" ht="14.25" customHeight="1">
      <c r="A2472" s="234" t="s">
        <v>1904</v>
      </c>
      <c r="B2472" s="227" t="s">
        <v>2370</v>
      </c>
      <c r="C2472" s="339"/>
    </row>
    <row r="2473" spans="1:3" ht="15" customHeight="1" thickBot="1">
      <c r="A2473" s="235" t="s">
        <v>1906</v>
      </c>
      <c r="B2473" s="236" t="s">
        <v>26</v>
      </c>
      <c r="C2473" s="340"/>
    </row>
    <row r="2474" spans="1:3">
      <c r="A2474" s="231" t="s">
        <v>1431</v>
      </c>
      <c r="B2474" s="232" t="s">
        <v>3568</v>
      </c>
      <c r="C2474" s="233" t="s">
        <v>1902</v>
      </c>
    </row>
    <row r="2475" spans="1:3" ht="14.25" customHeight="1">
      <c r="A2475" s="234" t="s">
        <v>1433</v>
      </c>
      <c r="B2475" s="227" t="s">
        <v>3569</v>
      </c>
      <c r="C2475" s="339" t="s">
        <v>3570</v>
      </c>
    </row>
    <row r="2476" spans="1:3" ht="14.25" customHeight="1">
      <c r="A2476" s="234" t="s">
        <v>1904</v>
      </c>
      <c r="B2476" s="227" t="s">
        <v>1912</v>
      </c>
      <c r="C2476" s="339"/>
    </row>
    <row r="2477" spans="1:3" ht="15" customHeight="1" thickBot="1">
      <c r="A2477" s="235" t="s">
        <v>1906</v>
      </c>
      <c r="B2477" s="236" t="s">
        <v>201</v>
      </c>
      <c r="C2477" s="340"/>
    </row>
    <row r="2478" spans="1:3">
      <c r="A2478" s="231" t="s">
        <v>1431</v>
      </c>
      <c r="B2478" s="232" t="s">
        <v>3571</v>
      </c>
      <c r="C2478" s="233" t="s">
        <v>1902</v>
      </c>
    </row>
    <row r="2479" spans="1:3" ht="33.75">
      <c r="A2479" s="234" t="s">
        <v>1433</v>
      </c>
      <c r="B2479" s="227" t="s">
        <v>3572</v>
      </c>
      <c r="C2479" s="339" t="s">
        <v>3573</v>
      </c>
    </row>
    <row r="2480" spans="1:3" ht="14.25" customHeight="1">
      <c r="A2480" s="234" t="s">
        <v>1904</v>
      </c>
      <c r="B2480" s="227" t="s">
        <v>1956</v>
      </c>
      <c r="C2480" s="339"/>
    </row>
    <row r="2481" spans="1:3" ht="15" customHeight="1" thickBot="1">
      <c r="A2481" s="235" t="s">
        <v>1906</v>
      </c>
      <c r="B2481" s="236" t="s">
        <v>24</v>
      </c>
      <c r="C2481" s="340"/>
    </row>
    <row r="2482" spans="1:3">
      <c r="A2482" s="231" t="s">
        <v>1431</v>
      </c>
      <c r="B2482" s="232" t="s">
        <v>3574</v>
      </c>
      <c r="C2482" s="233" t="s">
        <v>1902</v>
      </c>
    </row>
    <row r="2483" spans="1:3" ht="33.75">
      <c r="A2483" s="234" t="s">
        <v>1433</v>
      </c>
      <c r="B2483" s="227" t="s">
        <v>3575</v>
      </c>
      <c r="C2483" s="339" t="s">
        <v>3573</v>
      </c>
    </row>
    <row r="2484" spans="1:3" ht="14.25" customHeight="1">
      <c r="A2484" s="234" t="s">
        <v>1904</v>
      </c>
      <c r="B2484" s="227" t="s">
        <v>1956</v>
      </c>
      <c r="C2484" s="339"/>
    </row>
    <row r="2485" spans="1:3" ht="15" customHeight="1" thickBot="1">
      <c r="A2485" s="235" t="s">
        <v>1906</v>
      </c>
      <c r="B2485" s="236" t="s">
        <v>24</v>
      </c>
      <c r="C2485" s="340"/>
    </row>
    <row r="2486" spans="1:3">
      <c r="A2486" s="231" t="s">
        <v>1431</v>
      </c>
      <c r="B2486" s="232" t="s">
        <v>3576</v>
      </c>
      <c r="C2486" s="233" t="s">
        <v>1902</v>
      </c>
    </row>
    <row r="2487" spans="1:3" ht="22.5">
      <c r="A2487" s="234" t="s">
        <v>1433</v>
      </c>
      <c r="B2487" s="227" t="s">
        <v>3577</v>
      </c>
      <c r="C2487" s="339" t="s">
        <v>3578</v>
      </c>
    </row>
    <row r="2488" spans="1:3" ht="14.25" customHeight="1">
      <c r="A2488" s="234" t="s">
        <v>1904</v>
      </c>
      <c r="B2488" s="227" t="s">
        <v>1930</v>
      </c>
      <c r="C2488" s="339"/>
    </row>
    <row r="2489" spans="1:3" ht="15" customHeight="1" thickBot="1">
      <c r="A2489" s="235" t="s">
        <v>1906</v>
      </c>
      <c r="B2489" s="236" t="s">
        <v>201</v>
      </c>
      <c r="C2489" s="340"/>
    </row>
    <row r="2490" spans="1:3">
      <c r="A2490" s="231" t="s">
        <v>1431</v>
      </c>
      <c r="B2490" s="232" t="s">
        <v>3579</v>
      </c>
      <c r="C2490" s="233" t="s">
        <v>1902</v>
      </c>
    </row>
    <row r="2491" spans="1:3" ht="22.5">
      <c r="A2491" s="234" t="s">
        <v>1433</v>
      </c>
      <c r="B2491" s="227" t="s">
        <v>3580</v>
      </c>
      <c r="C2491" s="339" t="s">
        <v>3581</v>
      </c>
    </row>
    <row r="2492" spans="1:3" ht="14.25" customHeight="1">
      <c r="A2492" s="234" t="s">
        <v>1904</v>
      </c>
      <c r="B2492" s="227" t="s">
        <v>1930</v>
      </c>
      <c r="C2492" s="339"/>
    </row>
    <row r="2493" spans="1:3" ht="15" customHeight="1" thickBot="1">
      <c r="A2493" s="235" t="s">
        <v>1906</v>
      </c>
      <c r="B2493" s="236" t="s">
        <v>201</v>
      </c>
      <c r="C2493" s="340"/>
    </row>
    <row r="2494" spans="1:3">
      <c r="A2494" s="231" t="s">
        <v>1431</v>
      </c>
      <c r="B2494" s="232" t="s">
        <v>3582</v>
      </c>
      <c r="C2494" s="233" t="s">
        <v>1902</v>
      </c>
    </row>
    <row r="2495" spans="1:3" ht="14.25" customHeight="1">
      <c r="A2495" s="234" t="s">
        <v>1433</v>
      </c>
      <c r="B2495" s="227" t="s">
        <v>3583</v>
      </c>
      <c r="C2495" s="339" t="s">
        <v>3584</v>
      </c>
    </row>
    <row r="2496" spans="1:3" ht="14.25" customHeight="1">
      <c r="A2496" s="234" t="s">
        <v>1904</v>
      </c>
      <c r="B2496" s="227" t="s">
        <v>1956</v>
      </c>
      <c r="C2496" s="339"/>
    </row>
    <row r="2497" spans="1:3" ht="15" customHeight="1" thickBot="1">
      <c r="A2497" s="235" t="s">
        <v>1906</v>
      </c>
      <c r="B2497" s="236" t="s">
        <v>201</v>
      </c>
      <c r="C2497" s="340"/>
    </row>
    <row r="2498" spans="1:3">
      <c r="A2498" s="231" t="s">
        <v>1431</v>
      </c>
      <c r="B2498" s="232" t="s">
        <v>3585</v>
      </c>
      <c r="C2498" s="233" t="s">
        <v>1902</v>
      </c>
    </row>
    <row r="2499" spans="1:3" ht="14.25" customHeight="1">
      <c r="A2499" s="234" t="s">
        <v>1433</v>
      </c>
      <c r="B2499" s="227" t="s">
        <v>3586</v>
      </c>
      <c r="C2499" s="339" t="s">
        <v>1929</v>
      </c>
    </row>
    <row r="2500" spans="1:3" ht="14.25" customHeight="1">
      <c r="A2500" s="234" t="s">
        <v>1904</v>
      </c>
      <c r="B2500" s="227" t="s">
        <v>1930</v>
      </c>
      <c r="C2500" s="339"/>
    </row>
    <row r="2501" spans="1:3" ht="15" customHeight="1" thickBot="1">
      <c r="A2501" s="235" t="s">
        <v>1906</v>
      </c>
      <c r="B2501" s="236" t="s">
        <v>26</v>
      </c>
      <c r="C2501" s="340"/>
    </row>
    <row r="2502" spans="1:3">
      <c r="A2502" s="231" t="s">
        <v>1431</v>
      </c>
      <c r="B2502" s="232" t="s">
        <v>3587</v>
      </c>
      <c r="C2502" s="233" t="s">
        <v>1902</v>
      </c>
    </row>
    <row r="2503" spans="1:3" ht="14.25" customHeight="1">
      <c r="A2503" s="234" t="s">
        <v>1433</v>
      </c>
      <c r="B2503" s="227" t="s">
        <v>408</v>
      </c>
      <c r="C2503" s="339" t="s">
        <v>3256</v>
      </c>
    </row>
    <row r="2504" spans="1:3" ht="14.25" customHeight="1">
      <c r="A2504" s="234" t="s">
        <v>1904</v>
      </c>
      <c r="B2504" s="227" t="s">
        <v>1977</v>
      </c>
      <c r="C2504" s="339"/>
    </row>
    <row r="2505" spans="1:3" ht="15" customHeight="1" thickBot="1">
      <c r="A2505" s="235" t="s">
        <v>1906</v>
      </c>
      <c r="B2505" s="236" t="s">
        <v>201</v>
      </c>
      <c r="C2505" s="340"/>
    </row>
    <row r="2506" spans="1:3">
      <c r="A2506" s="231" t="s">
        <v>1431</v>
      </c>
      <c r="B2506" s="232" t="s">
        <v>3588</v>
      </c>
      <c r="C2506" s="233" t="s">
        <v>1902</v>
      </c>
    </row>
    <row r="2507" spans="1:3" ht="14.25" customHeight="1">
      <c r="A2507" s="234" t="s">
        <v>1433</v>
      </c>
      <c r="B2507" s="227" t="s">
        <v>3589</v>
      </c>
      <c r="C2507" s="339" t="s">
        <v>3590</v>
      </c>
    </row>
    <row r="2508" spans="1:3" ht="14.25" customHeight="1">
      <c r="A2508" s="234" t="s">
        <v>1904</v>
      </c>
      <c r="B2508" s="227" t="s">
        <v>1977</v>
      </c>
      <c r="C2508" s="339"/>
    </row>
    <row r="2509" spans="1:3" ht="15" customHeight="1" thickBot="1">
      <c r="A2509" s="235" t="s">
        <v>1906</v>
      </c>
      <c r="B2509" s="236" t="s">
        <v>24</v>
      </c>
      <c r="C2509" s="340"/>
    </row>
    <row r="2510" spans="1:3">
      <c r="A2510" s="231" t="s">
        <v>1431</v>
      </c>
      <c r="B2510" s="232" t="s">
        <v>3591</v>
      </c>
      <c r="C2510" s="233" t="s">
        <v>1902</v>
      </c>
    </row>
    <row r="2511" spans="1:3" ht="14.25" customHeight="1">
      <c r="A2511" s="234" t="s">
        <v>1433</v>
      </c>
      <c r="B2511" s="227" t="s">
        <v>3592</v>
      </c>
      <c r="C2511" s="339" t="s">
        <v>3590</v>
      </c>
    </row>
    <row r="2512" spans="1:3" ht="14.25" customHeight="1">
      <c r="A2512" s="234" t="s">
        <v>1904</v>
      </c>
      <c r="B2512" s="227" t="s">
        <v>1977</v>
      </c>
      <c r="C2512" s="339"/>
    </row>
    <row r="2513" spans="1:3" ht="15" customHeight="1" thickBot="1">
      <c r="A2513" s="235" t="s">
        <v>1906</v>
      </c>
      <c r="B2513" s="236" t="s">
        <v>24</v>
      </c>
      <c r="C2513" s="340"/>
    </row>
    <row r="2514" spans="1:3">
      <c r="A2514" s="231" t="s">
        <v>1431</v>
      </c>
      <c r="B2514" s="232" t="s">
        <v>3593</v>
      </c>
      <c r="C2514" s="233" t="s">
        <v>1902</v>
      </c>
    </row>
    <row r="2515" spans="1:3" ht="14.25" customHeight="1">
      <c r="A2515" s="234" t="s">
        <v>1433</v>
      </c>
      <c r="B2515" s="227" t="s">
        <v>3594</v>
      </c>
      <c r="C2515" s="339" t="s">
        <v>3590</v>
      </c>
    </row>
    <row r="2516" spans="1:3" ht="14.25" customHeight="1">
      <c r="A2516" s="234" t="s">
        <v>1904</v>
      </c>
      <c r="B2516" s="227" t="s">
        <v>1977</v>
      </c>
      <c r="C2516" s="339"/>
    </row>
    <row r="2517" spans="1:3" ht="15" customHeight="1" thickBot="1">
      <c r="A2517" s="235" t="s">
        <v>1906</v>
      </c>
      <c r="B2517" s="236" t="s">
        <v>24</v>
      </c>
      <c r="C2517" s="340"/>
    </row>
    <row r="2518" spans="1:3">
      <c r="A2518" s="231" t="s">
        <v>1431</v>
      </c>
      <c r="B2518" s="232" t="s">
        <v>3595</v>
      </c>
      <c r="C2518" s="233" t="s">
        <v>1902</v>
      </c>
    </row>
    <row r="2519" spans="1:3" ht="14.25" customHeight="1">
      <c r="A2519" s="234" t="s">
        <v>1433</v>
      </c>
      <c r="B2519" s="227" t="s">
        <v>3596</v>
      </c>
      <c r="C2519" s="339" t="s">
        <v>3590</v>
      </c>
    </row>
    <row r="2520" spans="1:3" ht="14.25" customHeight="1">
      <c r="A2520" s="234" t="s">
        <v>1904</v>
      </c>
      <c r="B2520" s="227" t="s">
        <v>1977</v>
      </c>
      <c r="C2520" s="339"/>
    </row>
    <row r="2521" spans="1:3" ht="15" customHeight="1" thickBot="1">
      <c r="A2521" s="235" t="s">
        <v>1906</v>
      </c>
      <c r="B2521" s="236" t="s">
        <v>24</v>
      </c>
      <c r="C2521" s="340"/>
    </row>
    <row r="2522" spans="1:3">
      <c r="A2522" s="231" t="s">
        <v>1431</v>
      </c>
      <c r="B2522" s="232" t="s">
        <v>3597</v>
      </c>
      <c r="C2522" s="233" t="s">
        <v>1902</v>
      </c>
    </row>
    <row r="2523" spans="1:3" ht="14.25" customHeight="1">
      <c r="A2523" s="234" t="s">
        <v>1433</v>
      </c>
      <c r="B2523" s="227" t="s">
        <v>3598</v>
      </c>
      <c r="C2523" s="339" t="s">
        <v>3590</v>
      </c>
    </row>
    <row r="2524" spans="1:3" ht="14.25" customHeight="1">
      <c r="A2524" s="234" t="s">
        <v>1904</v>
      </c>
      <c r="B2524" s="227" t="s">
        <v>1977</v>
      </c>
      <c r="C2524" s="339"/>
    </row>
    <row r="2525" spans="1:3" ht="15" customHeight="1" thickBot="1">
      <c r="A2525" s="235" t="s">
        <v>1906</v>
      </c>
      <c r="B2525" s="236" t="s">
        <v>24</v>
      </c>
      <c r="C2525" s="340"/>
    </row>
    <row r="2526" spans="1:3">
      <c r="A2526" s="231" t="s">
        <v>1431</v>
      </c>
      <c r="B2526" s="232" t="s">
        <v>3599</v>
      </c>
      <c r="C2526" s="233" t="s">
        <v>1902</v>
      </c>
    </row>
    <row r="2527" spans="1:3" ht="14.25" customHeight="1">
      <c r="A2527" s="234" t="s">
        <v>1433</v>
      </c>
      <c r="B2527" s="227" t="s">
        <v>3600</v>
      </c>
      <c r="C2527" s="339" t="s">
        <v>3590</v>
      </c>
    </row>
    <row r="2528" spans="1:3" ht="14.25" customHeight="1">
      <c r="A2528" s="234" t="s">
        <v>1904</v>
      </c>
      <c r="B2528" s="227" t="s">
        <v>1977</v>
      </c>
      <c r="C2528" s="339"/>
    </row>
    <row r="2529" spans="1:3" ht="15" customHeight="1" thickBot="1">
      <c r="A2529" s="235" t="s">
        <v>1906</v>
      </c>
      <c r="B2529" s="236" t="s">
        <v>24</v>
      </c>
      <c r="C2529" s="340"/>
    </row>
    <row r="2530" spans="1:3">
      <c r="A2530" s="231" t="s">
        <v>1431</v>
      </c>
      <c r="B2530" s="232" t="s">
        <v>3601</v>
      </c>
      <c r="C2530" s="233" t="s">
        <v>1902</v>
      </c>
    </row>
    <row r="2531" spans="1:3" ht="22.5">
      <c r="A2531" s="234" t="s">
        <v>1433</v>
      </c>
      <c r="B2531" s="227" t="s">
        <v>3602</v>
      </c>
      <c r="C2531" s="339" t="s">
        <v>3603</v>
      </c>
    </row>
    <row r="2532" spans="1:3" ht="14.25" customHeight="1">
      <c r="A2532" s="234" t="s">
        <v>1904</v>
      </c>
      <c r="B2532" s="227" t="s">
        <v>2370</v>
      </c>
      <c r="C2532" s="339"/>
    </row>
    <row r="2533" spans="1:3" ht="15" customHeight="1" thickBot="1">
      <c r="A2533" s="235" t="s">
        <v>1906</v>
      </c>
      <c r="B2533" s="236" t="s">
        <v>24</v>
      </c>
      <c r="C2533" s="340"/>
    </row>
    <row r="2534" spans="1:3">
      <c r="A2534" s="231" t="s">
        <v>1431</v>
      </c>
      <c r="B2534" s="232" t="s">
        <v>3604</v>
      </c>
      <c r="C2534" s="233" t="s">
        <v>1902</v>
      </c>
    </row>
    <row r="2535" spans="1:3" ht="14.25" customHeight="1">
      <c r="A2535" s="234" t="s">
        <v>1433</v>
      </c>
      <c r="B2535" s="227" t="s">
        <v>3605</v>
      </c>
      <c r="C2535" s="339" t="s">
        <v>3606</v>
      </c>
    </row>
    <row r="2536" spans="1:3" ht="14.25" customHeight="1">
      <c r="A2536" s="234" t="s">
        <v>1904</v>
      </c>
      <c r="B2536" s="227" t="s">
        <v>2370</v>
      </c>
      <c r="C2536" s="339"/>
    </row>
    <row r="2537" spans="1:3" ht="15" customHeight="1" thickBot="1">
      <c r="A2537" s="235" t="s">
        <v>1906</v>
      </c>
      <c r="B2537" s="236" t="s">
        <v>26</v>
      </c>
      <c r="C2537" s="340"/>
    </row>
    <row r="2538" spans="1:3">
      <c r="A2538" s="231" t="s">
        <v>1431</v>
      </c>
      <c r="B2538" s="232" t="s">
        <v>3607</v>
      </c>
      <c r="C2538" s="233" t="s">
        <v>1902</v>
      </c>
    </row>
    <row r="2539" spans="1:3" ht="33.75">
      <c r="A2539" s="234" t="s">
        <v>1433</v>
      </c>
      <c r="B2539" s="227" t="s">
        <v>3608</v>
      </c>
      <c r="C2539" s="339" t="s">
        <v>3609</v>
      </c>
    </row>
    <row r="2540" spans="1:3" ht="14.25" customHeight="1">
      <c r="A2540" s="234" t="s">
        <v>1904</v>
      </c>
      <c r="B2540" s="227" t="s">
        <v>2370</v>
      </c>
      <c r="C2540" s="339"/>
    </row>
    <row r="2541" spans="1:3" ht="15" customHeight="1" thickBot="1">
      <c r="A2541" s="235" t="s">
        <v>1906</v>
      </c>
      <c r="B2541" s="236" t="s">
        <v>24</v>
      </c>
      <c r="C2541" s="340"/>
    </row>
    <row r="2542" spans="1:3">
      <c r="A2542" s="231" t="s">
        <v>1431</v>
      </c>
      <c r="B2542" s="232" t="s">
        <v>3610</v>
      </c>
      <c r="C2542" s="233" t="s">
        <v>1902</v>
      </c>
    </row>
    <row r="2543" spans="1:3" ht="33.75">
      <c r="A2543" s="234" t="s">
        <v>1433</v>
      </c>
      <c r="B2543" s="227" t="s">
        <v>3611</v>
      </c>
      <c r="C2543" s="339" t="s">
        <v>3612</v>
      </c>
    </row>
    <row r="2544" spans="1:3" ht="14.25" customHeight="1">
      <c r="A2544" s="234" t="s">
        <v>1904</v>
      </c>
      <c r="B2544" s="227" t="s">
        <v>2146</v>
      </c>
      <c r="C2544" s="339"/>
    </row>
    <row r="2545" spans="1:3" ht="15" customHeight="1" thickBot="1">
      <c r="A2545" s="235" t="s">
        <v>1906</v>
      </c>
      <c r="B2545" s="236" t="s">
        <v>24</v>
      </c>
      <c r="C2545" s="340"/>
    </row>
    <row r="2546" spans="1:3">
      <c r="A2546" s="231" t="s">
        <v>1431</v>
      </c>
      <c r="B2546" s="232" t="s">
        <v>3613</v>
      </c>
      <c r="C2546" s="233" t="s">
        <v>1902</v>
      </c>
    </row>
    <row r="2547" spans="1:3" ht="33.75">
      <c r="A2547" s="234" t="s">
        <v>1433</v>
      </c>
      <c r="B2547" s="227" t="s">
        <v>3614</v>
      </c>
      <c r="C2547" s="339" t="s">
        <v>3612</v>
      </c>
    </row>
    <row r="2548" spans="1:3" ht="14.25" customHeight="1">
      <c r="A2548" s="234" t="s">
        <v>1904</v>
      </c>
      <c r="B2548" s="227" t="s">
        <v>2146</v>
      </c>
      <c r="C2548" s="339"/>
    </row>
    <row r="2549" spans="1:3" ht="15" customHeight="1" thickBot="1">
      <c r="A2549" s="235" t="s">
        <v>1906</v>
      </c>
      <c r="B2549" s="236" t="s">
        <v>24</v>
      </c>
      <c r="C2549" s="340"/>
    </row>
    <row r="2550" spans="1:3">
      <c r="A2550" s="231" t="s">
        <v>1431</v>
      </c>
      <c r="B2550" s="232" t="s">
        <v>3615</v>
      </c>
      <c r="C2550" s="233" t="s">
        <v>1902</v>
      </c>
    </row>
    <row r="2551" spans="1:3" ht="33.75">
      <c r="A2551" s="234" t="s">
        <v>1433</v>
      </c>
      <c r="B2551" s="227" t="s">
        <v>3616</v>
      </c>
      <c r="C2551" s="339" t="s">
        <v>3612</v>
      </c>
    </row>
    <row r="2552" spans="1:3" ht="14.25" customHeight="1">
      <c r="A2552" s="234" t="s">
        <v>1904</v>
      </c>
      <c r="B2552" s="227" t="s">
        <v>2146</v>
      </c>
      <c r="C2552" s="339"/>
    </row>
    <row r="2553" spans="1:3" ht="15" customHeight="1" thickBot="1">
      <c r="A2553" s="235" t="s">
        <v>1906</v>
      </c>
      <c r="B2553" s="236" t="s">
        <v>24</v>
      </c>
      <c r="C2553" s="340"/>
    </row>
    <row r="2554" spans="1:3">
      <c r="A2554" s="231" t="s">
        <v>1431</v>
      </c>
      <c r="B2554" s="232" t="s">
        <v>3617</v>
      </c>
      <c r="C2554" s="233" t="s">
        <v>1902</v>
      </c>
    </row>
    <row r="2555" spans="1:3" ht="22.5">
      <c r="A2555" s="234" t="s">
        <v>1433</v>
      </c>
      <c r="B2555" s="227" t="s">
        <v>3618</v>
      </c>
      <c r="C2555" s="339" t="s">
        <v>3612</v>
      </c>
    </row>
    <row r="2556" spans="1:3" ht="14.25" customHeight="1">
      <c r="A2556" s="234" t="s">
        <v>1904</v>
      </c>
      <c r="B2556" s="227" t="s">
        <v>2370</v>
      </c>
      <c r="C2556" s="339"/>
    </row>
    <row r="2557" spans="1:3" ht="15" customHeight="1" thickBot="1">
      <c r="A2557" s="235" t="s">
        <v>1906</v>
      </c>
      <c r="B2557" s="236" t="s">
        <v>24</v>
      </c>
      <c r="C2557" s="340"/>
    </row>
    <row r="2558" spans="1:3">
      <c r="A2558" s="231" t="s">
        <v>1431</v>
      </c>
      <c r="B2558" s="232" t="s">
        <v>3619</v>
      </c>
      <c r="C2558" s="233" t="s">
        <v>1902</v>
      </c>
    </row>
    <row r="2559" spans="1:3" ht="22.5">
      <c r="A2559" s="234" t="s">
        <v>1433</v>
      </c>
      <c r="B2559" s="227" t="s">
        <v>3620</v>
      </c>
      <c r="C2559" s="343" t="s">
        <v>3621</v>
      </c>
    </row>
    <row r="2560" spans="1:3" ht="14.25" customHeight="1">
      <c r="A2560" s="234" t="s">
        <v>1904</v>
      </c>
      <c r="B2560" s="227" t="s">
        <v>1977</v>
      </c>
      <c r="C2560" s="344"/>
    </row>
    <row r="2561" spans="1:3" ht="15" customHeight="1" thickBot="1">
      <c r="A2561" s="235" t="s">
        <v>1906</v>
      </c>
      <c r="B2561" s="236" t="s">
        <v>24</v>
      </c>
      <c r="C2561" s="345"/>
    </row>
    <row r="2562" spans="1:3">
      <c r="A2562" s="231" t="s">
        <v>1431</v>
      </c>
      <c r="B2562" s="232" t="s">
        <v>3622</v>
      </c>
      <c r="C2562" s="233" t="s">
        <v>1902</v>
      </c>
    </row>
    <row r="2563" spans="1:3" ht="14.25" customHeight="1">
      <c r="A2563" s="234" t="s">
        <v>1433</v>
      </c>
      <c r="B2563" s="227" t="s">
        <v>3623</v>
      </c>
      <c r="C2563" s="343" t="s">
        <v>3624</v>
      </c>
    </row>
    <row r="2564" spans="1:3" ht="14.25" customHeight="1">
      <c r="A2564" s="234" t="s">
        <v>1904</v>
      </c>
      <c r="B2564" s="227" t="s">
        <v>2370</v>
      </c>
      <c r="C2564" s="344"/>
    </row>
    <row r="2565" spans="1:3" ht="15" customHeight="1" thickBot="1">
      <c r="A2565" s="235" t="s">
        <v>1906</v>
      </c>
      <c r="B2565" s="236" t="s">
        <v>24</v>
      </c>
      <c r="C2565" s="345"/>
    </row>
    <row r="2566" spans="1:3">
      <c r="A2566" s="231" t="s">
        <v>1431</v>
      </c>
      <c r="B2566" s="232" t="s">
        <v>3625</v>
      </c>
      <c r="C2566" s="233" t="s">
        <v>1902</v>
      </c>
    </row>
    <row r="2567" spans="1:3" ht="22.5">
      <c r="A2567" s="234" t="s">
        <v>1433</v>
      </c>
      <c r="B2567" s="227" t="s">
        <v>3626</v>
      </c>
      <c r="C2567" s="343" t="s">
        <v>3627</v>
      </c>
    </row>
    <row r="2568" spans="1:3" ht="14.25" customHeight="1">
      <c r="A2568" s="234" t="s">
        <v>1904</v>
      </c>
      <c r="B2568" s="227" t="s">
        <v>2370</v>
      </c>
      <c r="C2568" s="344"/>
    </row>
    <row r="2569" spans="1:3" ht="15" customHeight="1" thickBot="1">
      <c r="A2569" s="235" t="s">
        <v>1906</v>
      </c>
      <c r="B2569" s="236" t="s">
        <v>24</v>
      </c>
      <c r="C2569" s="345"/>
    </row>
    <row r="2570" spans="1:3">
      <c r="A2570" s="231" t="s">
        <v>1431</v>
      </c>
      <c r="B2570" s="232" t="s">
        <v>3628</v>
      </c>
      <c r="C2570" s="233" t="s">
        <v>1902</v>
      </c>
    </row>
    <row r="2571" spans="1:3" ht="14.25" customHeight="1">
      <c r="A2571" s="234" t="s">
        <v>1433</v>
      </c>
      <c r="B2571" s="227" t="s">
        <v>3629</v>
      </c>
      <c r="C2571" s="343" t="s">
        <v>3630</v>
      </c>
    </row>
    <row r="2572" spans="1:3" ht="14.25" customHeight="1">
      <c r="A2572" s="234" t="s">
        <v>1904</v>
      </c>
      <c r="B2572" s="227" t="s">
        <v>2370</v>
      </c>
      <c r="C2572" s="344"/>
    </row>
    <row r="2573" spans="1:3" ht="15" customHeight="1" thickBot="1">
      <c r="A2573" s="235" t="s">
        <v>1906</v>
      </c>
      <c r="B2573" s="236" t="s">
        <v>24</v>
      </c>
      <c r="C2573" s="345"/>
    </row>
    <row r="2574" spans="1:3">
      <c r="A2574" s="231" t="s">
        <v>1431</v>
      </c>
      <c r="B2574" s="232" t="s">
        <v>3631</v>
      </c>
      <c r="C2574" s="233" t="s">
        <v>1902</v>
      </c>
    </row>
    <row r="2575" spans="1:3" ht="14.25" customHeight="1">
      <c r="A2575" s="234" t="s">
        <v>1433</v>
      </c>
      <c r="B2575" s="227" t="s">
        <v>3632</v>
      </c>
      <c r="C2575" s="343" t="s">
        <v>2640</v>
      </c>
    </row>
    <row r="2576" spans="1:3" ht="14.25" customHeight="1">
      <c r="A2576" s="234" t="s">
        <v>1904</v>
      </c>
      <c r="B2576" s="227" t="s">
        <v>1934</v>
      </c>
      <c r="C2576" s="344"/>
    </row>
    <row r="2577" spans="1:3" ht="15" customHeight="1" thickBot="1">
      <c r="A2577" s="235" t="s">
        <v>1906</v>
      </c>
      <c r="B2577" s="236" t="s">
        <v>24</v>
      </c>
      <c r="C2577" s="345"/>
    </row>
    <row r="2578" spans="1:3">
      <c r="A2578" s="231" t="s">
        <v>1431</v>
      </c>
      <c r="B2578" s="232" t="s">
        <v>3633</v>
      </c>
      <c r="C2578" s="233" t="s">
        <v>1902</v>
      </c>
    </row>
    <row r="2579" spans="1:3" ht="22.5">
      <c r="A2579" s="234" t="s">
        <v>1433</v>
      </c>
      <c r="B2579" s="227" t="s">
        <v>3634</v>
      </c>
      <c r="C2579" s="343" t="s">
        <v>2640</v>
      </c>
    </row>
    <row r="2580" spans="1:3" ht="14.25" customHeight="1">
      <c r="A2580" s="234" t="s">
        <v>1904</v>
      </c>
      <c r="B2580" s="227" t="s">
        <v>2490</v>
      </c>
      <c r="C2580" s="344"/>
    </row>
    <row r="2581" spans="1:3" ht="15" customHeight="1" thickBot="1">
      <c r="A2581" s="235" t="s">
        <v>1906</v>
      </c>
      <c r="B2581" s="236" t="s">
        <v>24</v>
      </c>
      <c r="C2581" s="345"/>
    </row>
    <row r="2582" spans="1:3">
      <c r="A2582" s="231" t="s">
        <v>1431</v>
      </c>
      <c r="B2582" s="232" t="s">
        <v>3635</v>
      </c>
      <c r="C2582" s="233" t="s">
        <v>1902</v>
      </c>
    </row>
    <row r="2583" spans="1:3" ht="14.25" customHeight="1">
      <c r="A2583" s="234" t="s">
        <v>1433</v>
      </c>
      <c r="B2583" s="227" t="s">
        <v>3636</v>
      </c>
      <c r="C2583" s="343" t="s">
        <v>3637</v>
      </c>
    </row>
    <row r="2584" spans="1:3" ht="14.25" customHeight="1">
      <c r="A2584" s="234" t="s">
        <v>1904</v>
      </c>
      <c r="B2584" s="227" t="s">
        <v>1934</v>
      </c>
      <c r="C2584" s="344"/>
    </row>
    <row r="2585" spans="1:3" ht="15" customHeight="1" thickBot="1">
      <c r="A2585" s="235" t="s">
        <v>1906</v>
      </c>
      <c r="B2585" s="236" t="s">
        <v>24</v>
      </c>
      <c r="C2585" s="345"/>
    </row>
    <row r="2586" spans="1:3">
      <c r="A2586" s="231" t="s">
        <v>1431</v>
      </c>
      <c r="B2586" s="232" t="s">
        <v>3638</v>
      </c>
      <c r="C2586" s="233" t="s">
        <v>1902</v>
      </c>
    </row>
    <row r="2587" spans="1:3" ht="14.25" customHeight="1">
      <c r="A2587" s="234" t="s">
        <v>1433</v>
      </c>
      <c r="B2587" s="227" t="s">
        <v>1271</v>
      </c>
      <c r="C2587" s="343" t="s">
        <v>2640</v>
      </c>
    </row>
    <row r="2588" spans="1:3" ht="14.25" customHeight="1">
      <c r="A2588" s="234" t="s">
        <v>1904</v>
      </c>
      <c r="B2588" s="227" t="s">
        <v>1934</v>
      </c>
      <c r="C2588" s="344"/>
    </row>
    <row r="2589" spans="1:3" ht="15" customHeight="1" thickBot="1">
      <c r="A2589" s="235" t="s">
        <v>1906</v>
      </c>
      <c r="B2589" s="236" t="s">
        <v>24</v>
      </c>
      <c r="C2589" s="345"/>
    </row>
    <row r="2590" spans="1:3">
      <c r="A2590" s="231" t="s">
        <v>1431</v>
      </c>
      <c r="B2590" s="232" t="s">
        <v>3639</v>
      </c>
      <c r="C2590" s="233" t="s">
        <v>1902</v>
      </c>
    </row>
    <row r="2591" spans="1:3" ht="14.25" customHeight="1">
      <c r="A2591" s="234" t="s">
        <v>1433</v>
      </c>
      <c r="B2591" s="227" t="s">
        <v>3048</v>
      </c>
      <c r="C2591" s="343" t="s">
        <v>3049</v>
      </c>
    </row>
    <row r="2592" spans="1:3" ht="14.25" customHeight="1">
      <c r="A2592" s="234" t="s">
        <v>1904</v>
      </c>
      <c r="B2592" s="227" t="s">
        <v>1934</v>
      </c>
      <c r="C2592" s="344"/>
    </row>
    <row r="2593" spans="1:3" ht="15" customHeight="1" thickBot="1">
      <c r="A2593" s="235" t="s">
        <v>1906</v>
      </c>
      <c r="B2593" s="236" t="s">
        <v>24</v>
      </c>
      <c r="C2593" s="345"/>
    </row>
    <row r="2594" spans="1:3">
      <c r="A2594" s="231" t="s">
        <v>1431</v>
      </c>
      <c r="B2594" s="232" t="s">
        <v>3640</v>
      </c>
      <c r="C2594" s="233" t="s">
        <v>1902</v>
      </c>
    </row>
    <row r="2595" spans="1:3" ht="14.25" customHeight="1">
      <c r="A2595" s="234" t="s">
        <v>1433</v>
      </c>
      <c r="B2595" s="227" t="s">
        <v>3641</v>
      </c>
      <c r="C2595" s="343" t="s">
        <v>3642</v>
      </c>
    </row>
    <row r="2596" spans="1:3" ht="14.25" customHeight="1">
      <c r="A2596" s="234" t="s">
        <v>1904</v>
      </c>
      <c r="B2596" s="227" t="s">
        <v>1934</v>
      </c>
      <c r="C2596" s="344"/>
    </row>
    <row r="2597" spans="1:3" ht="15" customHeight="1" thickBot="1">
      <c r="A2597" s="235" t="s">
        <v>1906</v>
      </c>
      <c r="B2597" s="236" t="s">
        <v>24</v>
      </c>
      <c r="C2597" s="345"/>
    </row>
    <row r="2598" spans="1:3">
      <c r="A2598" s="231" t="s">
        <v>1431</v>
      </c>
      <c r="B2598" s="232" t="s">
        <v>3643</v>
      </c>
      <c r="C2598" s="233" t="s">
        <v>1902</v>
      </c>
    </row>
    <row r="2599" spans="1:3" ht="14.25" customHeight="1">
      <c r="A2599" s="234" t="s">
        <v>1433</v>
      </c>
      <c r="B2599" s="227" t="s">
        <v>3644</v>
      </c>
      <c r="C2599" s="343" t="s">
        <v>3645</v>
      </c>
    </row>
    <row r="2600" spans="1:3" ht="14.25" customHeight="1">
      <c r="A2600" s="234" t="s">
        <v>1904</v>
      </c>
      <c r="B2600" s="227" t="s">
        <v>2370</v>
      </c>
      <c r="C2600" s="344"/>
    </row>
    <row r="2601" spans="1:3" ht="15" customHeight="1" thickBot="1">
      <c r="A2601" s="235" t="s">
        <v>1906</v>
      </c>
      <c r="B2601" s="236" t="s">
        <v>24</v>
      </c>
      <c r="C2601" s="345"/>
    </row>
    <row r="2602" spans="1:3">
      <c r="A2602" s="231" t="s">
        <v>1431</v>
      </c>
      <c r="B2602" s="232" t="s">
        <v>3646</v>
      </c>
      <c r="C2602" s="233" t="s">
        <v>1902</v>
      </c>
    </row>
    <row r="2603" spans="1:3" ht="14.25" customHeight="1">
      <c r="A2603" s="234" t="s">
        <v>1433</v>
      </c>
      <c r="B2603" s="227" t="s">
        <v>3647</v>
      </c>
      <c r="C2603" s="343" t="s">
        <v>3648</v>
      </c>
    </row>
    <row r="2604" spans="1:3" ht="14.25" customHeight="1">
      <c r="A2604" s="234" t="s">
        <v>1904</v>
      </c>
      <c r="B2604" s="227" t="s">
        <v>2370</v>
      </c>
      <c r="C2604" s="344"/>
    </row>
    <row r="2605" spans="1:3" ht="15" customHeight="1" thickBot="1">
      <c r="A2605" s="235" t="s">
        <v>1906</v>
      </c>
      <c r="B2605" s="236" t="s">
        <v>24</v>
      </c>
      <c r="C2605" s="345"/>
    </row>
    <row r="2606" spans="1:3">
      <c r="A2606" s="231" t="s">
        <v>1431</v>
      </c>
      <c r="B2606" s="232" t="s">
        <v>3649</v>
      </c>
      <c r="C2606" s="233" t="s">
        <v>1902</v>
      </c>
    </row>
    <row r="2607" spans="1:3" ht="14.25" customHeight="1">
      <c r="A2607" s="234" t="s">
        <v>1433</v>
      </c>
      <c r="B2607" s="227" t="s">
        <v>3650</v>
      </c>
      <c r="C2607" s="343" t="s">
        <v>3651</v>
      </c>
    </row>
    <row r="2608" spans="1:3" ht="14.25" customHeight="1">
      <c r="A2608" s="234" t="s">
        <v>1904</v>
      </c>
      <c r="B2608" s="227" t="s">
        <v>2370</v>
      </c>
      <c r="C2608" s="344"/>
    </row>
    <row r="2609" spans="1:3" ht="15" customHeight="1" thickBot="1">
      <c r="A2609" s="235" t="s">
        <v>1906</v>
      </c>
      <c r="B2609" s="236" t="s">
        <v>24</v>
      </c>
      <c r="C2609" s="345"/>
    </row>
    <row r="2610" spans="1:3">
      <c r="A2610" s="231" t="s">
        <v>1431</v>
      </c>
      <c r="B2610" s="232" t="s">
        <v>3652</v>
      </c>
      <c r="C2610" s="233" t="s">
        <v>1902</v>
      </c>
    </row>
    <row r="2611" spans="1:3" ht="14.25" customHeight="1">
      <c r="A2611" s="234" t="s">
        <v>1433</v>
      </c>
      <c r="B2611" s="227" t="s">
        <v>3653</v>
      </c>
      <c r="C2611" s="343" t="s">
        <v>3654</v>
      </c>
    </row>
    <row r="2612" spans="1:3" ht="14.25" customHeight="1">
      <c r="A2612" s="234" t="s">
        <v>1904</v>
      </c>
      <c r="B2612" s="227" t="s">
        <v>2370</v>
      </c>
      <c r="C2612" s="344"/>
    </row>
    <row r="2613" spans="1:3" ht="15" customHeight="1" thickBot="1">
      <c r="A2613" s="235" t="s">
        <v>1906</v>
      </c>
      <c r="B2613" s="236" t="s">
        <v>24</v>
      </c>
      <c r="C2613" s="345"/>
    </row>
    <row r="2614" spans="1:3">
      <c r="A2614" s="231" t="s">
        <v>1431</v>
      </c>
      <c r="B2614" s="232" t="s">
        <v>3655</v>
      </c>
      <c r="C2614" s="233" t="s">
        <v>1902</v>
      </c>
    </row>
    <row r="2615" spans="1:3" ht="22.5">
      <c r="A2615" s="234" t="s">
        <v>1433</v>
      </c>
      <c r="B2615" s="227" t="s">
        <v>3656</v>
      </c>
      <c r="C2615" s="343" t="s">
        <v>3657</v>
      </c>
    </row>
    <row r="2616" spans="1:3" ht="14.25" customHeight="1">
      <c r="A2616" s="234" t="s">
        <v>1904</v>
      </c>
      <c r="B2616" s="227" t="s">
        <v>1934</v>
      </c>
      <c r="C2616" s="344"/>
    </row>
    <row r="2617" spans="1:3" ht="15" customHeight="1" thickBot="1">
      <c r="A2617" s="235" t="s">
        <v>1906</v>
      </c>
      <c r="B2617" s="236" t="s">
        <v>3658</v>
      </c>
      <c r="C2617" s="345"/>
    </row>
    <row r="2618" spans="1:3">
      <c r="A2618" s="231" t="s">
        <v>1431</v>
      </c>
      <c r="B2618" s="232" t="s">
        <v>3659</v>
      </c>
      <c r="C2618" s="233" t="s">
        <v>1902</v>
      </c>
    </row>
    <row r="2619" spans="1:3" ht="14.25" customHeight="1">
      <c r="A2619" s="234" t="s">
        <v>1433</v>
      </c>
      <c r="B2619" s="227" t="s">
        <v>3660</v>
      </c>
      <c r="C2619" s="343" t="s">
        <v>2258</v>
      </c>
    </row>
    <row r="2620" spans="1:3" ht="14.25" customHeight="1">
      <c r="A2620" s="234" t="s">
        <v>1904</v>
      </c>
      <c r="B2620" s="227" t="s">
        <v>1930</v>
      </c>
      <c r="C2620" s="344"/>
    </row>
    <row r="2621" spans="1:3" ht="15" customHeight="1" thickBot="1">
      <c r="A2621" s="235" t="s">
        <v>1906</v>
      </c>
      <c r="B2621" s="236" t="s">
        <v>201</v>
      </c>
      <c r="C2621" s="345"/>
    </row>
    <row r="2622" spans="1:3">
      <c r="A2622" s="231" t="s">
        <v>1431</v>
      </c>
      <c r="B2622" s="232" t="s">
        <v>3661</v>
      </c>
      <c r="C2622" s="233" t="s">
        <v>1902</v>
      </c>
    </row>
    <row r="2623" spans="1:3" ht="14.25" customHeight="1">
      <c r="A2623" s="234" t="s">
        <v>1433</v>
      </c>
      <c r="B2623" s="227" t="s">
        <v>3662</v>
      </c>
      <c r="C2623" s="343" t="s">
        <v>2258</v>
      </c>
    </row>
    <row r="2624" spans="1:3" ht="14.25" customHeight="1">
      <c r="A2624" s="234" t="s">
        <v>1904</v>
      </c>
      <c r="B2624" s="227" t="s">
        <v>1977</v>
      </c>
      <c r="C2624" s="344"/>
    </row>
    <row r="2625" spans="1:3" ht="15" customHeight="1" thickBot="1">
      <c r="A2625" s="235" t="s">
        <v>1906</v>
      </c>
      <c r="B2625" s="236" t="s">
        <v>24</v>
      </c>
      <c r="C2625" s="345"/>
    </row>
    <row r="2626" spans="1:3">
      <c r="A2626" s="231" t="s">
        <v>1431</v>
      </c>
      <c r="B2626" s="232" t="s">
        <v>3663</v>
      </c>
      <c r="C2626" s="233" t="s">
        <v>1902</v>
      </c>
    </row>
    <row r="2627" spans="1:3" ht="14.25" customHeight="1">
      <c r="A2627" s="234" t="s">
        <v>1433</v>
      </c>
      <c r="B2627" s="227" t="s">
        <v>3664</v>
      </c>
      <c r="C2627" s="343" t="s">
        <v>3665</v>
      </c>
    </row>
    <row r="2628" spans="1:3" ht="14.25" customHeight="1">
      <c r="A2628" s="234" t="s">
        <v>1904</v>
      </c>
      <c r="B2628" s="227" t="s">
        <v>1977</v>
      </c>
      <c r="C2628" s="344"/>
    </row>
    <row r="2629" spans="1:3" ht="15" customHeight="1" thickBot="1">
      <c r="A2629" s="235" t="s">
        <v>1906</v>
      </c>
      <c r="B2629" s="236" t="s">
        <v>24</v>
      </c>
      <c r="C2629" s="345"/>
    </row>
    <row r="2630" spans="1:3">
      <c r="A2630" s="231" t="s">
        <v>1431</v>
      </c>
      <c r="B2630" s="232" t="s">
        <v>3666</v>
      </c>
      <c r="C2630" s="233" t="s">
        <v>1902</v>
      </c>
    </row>
    <row r="2631" spans="1:3" ht="22.5">
      <c r="A2631" s="234" t="s">
        <v>1433</v>
      </c>
      <c r="B2631" s="227" t="s">
        <v>3667</v>
      </c>
      <c r="C2631" s="343" t="s">
        <v>3668</v>
      </c>
    </row>
    <row r="2632" spans="1:3" ht="14.25" customHeight="1">
      <c r="A2632" s="234" t="s">
        <v>1904</v>
      </c>
      <c r="B2632" s="227" t="s">
        <v>1977</v>
      </c>
      <c r="C2632" s="344"/>
    </row>
    <row r="2633" spans="1:3" ht="15" customHeight="1" thickBot="1">
      <c r="A2633" s="235" t="s">
        <v>1906</v>
      </c>
      <c r="B2633" s="236" t="s">
        <v>24</v>
      </c>
      <c r="C2633" s="345"/>
    </row>
    <row r="2634" spans="1:3">
      <c r="A2634" s="231" t="s">
        <v>1431</v>
      </c>
      <c r="B2634" s="232" t="s">
        <v>3669</v>
      </c>
      <c r="C2634" s="233" t="s">
        <v>1902</v>
      </c>
    </row>
    <row r="2635" spans="1:3" ht="22.5">
      <c r="A2635" s="234" t="s">
        <v>1433</v>
      </c>
      <c r="B2635" s="227" t="s">
        <v>3670</v>
      </c>
      <c r="C2635" s="343" t="s">
        <v>3668</v>
      </c>
    </row>
    <row r="2636" spans="1:3" ht="14.25" customHeight="1">
      <c r="A2636" s="234" t="s">
        <v>1904</v>
      </c>
      <c r="B2636" s="227" t="s">
        <v>1977</v>
      </c>
      <c r="C2636" s="344"/>
    </row>
    <row r="2637" spans="1:3" ht="15" customHeight="1" thickBot="1">
      <c r="A2637" s="235" t="s">
        <v>1906</v>
      </c>
      <c r="B2637" s="236" t="s">
        <v>24</v>
      </c>
      <c r="C2637" s="345"/>
    </row>
    <row r="2638" spans="1:3">
      <c r="A2638" s="231" t="s">
        <v>1431</v>
      </c>
      <c r="B2638" s="232" t="s">
        <v>3671</v>
      </c>
      <c r="C2638" s="233" t="s">
        <v>1902</v>
      </c>
    </row>
    <row r="2639" spans="1:3" ht="22.5">
      <c r="A2639" s="234" t="s">
        <v>1433</v>
      </c>
      <c r="B2639" s="227" t="s">
        <v>3672</v>
      </c>
      <c r="C2639" s="343" t="s">
        <v>3668</v>
      </c>
    </row>
    <row r="2640" spans="1:3" ht="14.25" customHeight="1">
      <c r="A2640" s="234" t="s">
        <v>1904</v>
      </c>
      <c r="B2640" s="227" t="s">
        <v>1977</v>
      </c>
      <c r="C2640" s="344"/>
    </row>
    <row r="2641" spans="1:3" ht="15" customHeight="1" thickBot="1">
      <c r="A2641" s="235" t="s">
        <v>1906</v>
      </c>
      <c r="B2641" s="236" t="s">
        <v>24</v>
      </c>
      <c r="C2641" s="345"/>
    </row>
    <row r="2642" spans="1:3">
      <c r="A2642" s="231" t="s">
        <v>1431</v>
      </c>
      <c r="B2642" s="232" t="s">
        <v>3673</v>
      </c>
      <c r="C2642" s="233" t="s">
        <v>1902</v>
      </c>
    </row>
    <row r="2643" spans="1:3" ht="22.5">
      <c r="A2643" s="234" t="s">
        <v>1433</v>
      </c>
      <c r="B2643" s="227" t="s">
        <v>3674</v>
      </c>
      <c r="C2643" s="343" t="s">
        <v>3668</v>
      </c>
    </row>
    <row r="2644" spans="1:3" ht="14.25" customHeight="1">
      <c r="A2644" s="234" t="s">
        <v>1904</v>
      </c>
      <c r="B2644" s="227" t="s">
        <v>1977</v>
      </c>
      <c r="C2644" s="344"/>
    </row>
    <row r="2645" spans="1:3" ht="15" customHeight="1" thickBot="1">
      <c r="A2645" s="235" t="s">
        <v>1906</v>
      </c>
      <c r="B2645" s="236" t="s">
        <v>24</v>
      </c>
      <c r="C2645" s="345"/>
    </row>
    <row r="2646" spans="1:3">
      <c r="A2646" s="231" t="s">
        <v>1431</v>
      </c>
      <c r="B2646" s="232" t="s">
        <v>3675</v>
      </c>
      <c r="C2646" s="233" t="s">
        <v>1902</v>
      </c>
    </row>
    <row r="2647" spans="1:3" ht="14.25" customHeight="1">
      <c r="A2647" s="234" t="s">
        <v>1433</v>
      </c>
      <c r="B2647" s="227" t="s">
        <v>3676</v>
      </c>
      <c r="C2647" s="343" t="s">
        <v>3668</v>
      </c>
    </row>
    <row r="2648" spans="1:3" ht="14.25" customHeight="1">
      <c r="A2648" s="234" t="s">
        <v>1904</v>
      </c>
      <c r="B2648" s="227" t="s">
        <v>1977</v>
      </c>
      <c r="C2648" s="344"/>
    </row>
    <row r="2649" spans="1:3" ht="15" customHeight="1" thickBot="1">
      <c r="A2649" s="235" t="s">
        <v>1906</v>
      </c>
      <c r="B2649" s="236" t="s">
        <v>24</v>
      </c>
      <c r="C2649" s="345"/>
    </row>
    <row r="2650" spans="1:3">
      <c r="A2650" s="231" t="s">
        <v>1431</v>
      </c>
      <c r="B2650" s="232" t="s">
        <v>3677</v>
      </c>
      <c r="C2650" s="233" t="s">
        <v>1902</v>
      </c>
    </row>
    <row r="2651" spans="1:3" ht="14.25" customHeight="1">
      <c r="A2651" s="234" t="s">
        <v>1433</v>
      </c>
      <c r="B2651" s="227" t="s">
        <v>3678</v>
      </c>
      <c r="C2651" s="343" t="s">
        <v>3668</v>
      </c>
    </row>
    <row r="2652" spans="1:3" ht="14.25" customHeight="1">
      <c r="A2652" s="234" t="s">
        <v>1904</v>
      </c>
      <c r="B2652" s="227" t="s">
        <v>1977</v>
      </c>
      <c r="C2652" s="344"/>
    </row>
    <row r="2653" spans="1:3" ht="15" customHeight="1" thickBot="1">
      <c r="A2653" s="235" t="s">
        <v>1906</v>
      </c>
      <c r="B2653" s="236" t="s">
        <v>24</v>
      </c>
      <c r="C2653" s="345"/>
    </row>
    <row r="2654" spans="1:3">
      <c r="A2654" s="231" t="s">
        <v>1431</v>
      </c>
      <c r="B2654" s="232" t="s">
        <v>3679</v>
      </c>
      <c r="C2654" s="233" t="s">
        <v>1902</v>
      </c>
    </row>
    <row r="2655" spans="1:3" ht="14.25" customHeight="1">
      <c r="A2655" s="234" t="s">
        <v>1433</v>
      </c>
      <c r="B2655" s="227" t="s">
        <v>3680</v>
      </c>
      <c r="C2655" s="343" t="s">
        <v>3668</v>
      </c>
    </row>
    <row r="2656" spans="1:3" ht="14.25" customHeight="1">
      <c r="A2656" s="234" t="s">
        <v>1904</v>
      </c>
      <c r="B2656" s="227" t="s">
        <v>1977</v>
      </c>
      <c r="C2656" s="344"/>
    </row>
    <row r="2657" spans="1:3" ht="15" customHeight="1" thickBot="1">
      <c r="A2657" s="235" t="s">
        <v>1906</v>
      </c>
      <c r="B2657" s="236" t="s">
        <v>24</v>
      </c>
      <c r="C2657" s="345"/>
    </row>
    <row r="2658" spans="1:3">
      <c r="A2658" s="231" t="s">
        <v>1431</v>
      </c>
      <c r="B2658" s="232" t="s">
        <v>3681</v>
      </c>
      <c r="C2658" s="233" t="s">
        <v>1902</v>
      </c>
    </row>
    <row r="2659" spans="1:3" ht="14.25" customHeight="1">
      <c r="A2659" s="234" t="s">
        <v>1433</v>
      </c>
      <c r="B2659" s="227" t="s">
        <v>3682</v>
      </c>
      <c r="C2659" s="343" t="s">
        <v>3683</v>
      </c>
    </row>
    <row r="2660" spans="1:3" ht="14.25" customHeight="1">
      <c r="A2660" s="234" t="s">
        <v>1904</v>
      </c>
      <c r="B2660" s="227" t="s">
        <v>2370</v>
      </c>
      <c r="C2660" s="344"/>
    </row>
    <row r="2661" spans="1:3" ht="15" customHeight="1" thickBot="1">
      <c r="A2661" s="235" t="s">
        <v>1906</v>
      </c>
      <c r="B2661" s="236" t="s">
        <v>24</v>
      </c>
      <c r="C2661" s="345"/>
    </row>
    <row r="2662" spans="1:3">
      <c r="A2662" s="231" t="s">
        <v>1431</v>
      </c>
      <c r="B2662" s="232" t="s">
        <v>3684</v>
      </c>
      <c r="C2662" s="233" t="s">
        <v>1902</v>
      </c>
    </row>
    <row r="2663" spans="1:3" ht="14.25" customHeight="1">
      <c r="A2663" s="234" t="s">
        <v>1433</v>
      </c>
      <c r="B2663" s="227" t="s">
        <v>3685</v>
      </c>
      <c r="C2663" s="343" t="s">
        <v>3686</v>
      </c>
    </row>
    <row r="2664" spans="1:3" ht="14.25" customHeight="1">
      <c r="A2664" s="234" t="s">
        <v>1904</v>
      </c>
      <c r="B2664" s="227" t="s">
        <v>2370</v>
      </c>
      <c r="C2664" s="344"/>
    </row>
    <row r="2665" spans="1:3" ht="15" customHeight="1" thickBot="1">
      <c r="A2665" s="235" t="s">
        <v>1906</v>
      </c>
      <c r="B2665" s="236" t="s">
        <v>24</v>
      </c>
      <c r="C2665" s="345"/>
    </row>
    <row r="2666" spans="1:3">
      <c r="A2666" s="231" t="s">
        <v>1431</v>
      </c>
      <c r="B2666" s="232" t="s">
        <v>3687</v>
      </c>
      <c r="C2666" s="233" t="s">
        <v>1902</v>
      </c>
    </row>
    <row r="2667" spans="1:3" ht="33.75">
      <c r="A2667" s="234" t="s">
        <v>1433</v>
      </c>
      <c r="B2667" s="227" t="s">
        <v>3688</v>
      </c>
      <c r="C2667" s="343" t="s">
        <v>3689</v>
      </c>
    </row>
    <row r="2668" spans="1:3" ht="14.25" customHeight="1">
      <c r="A2668" s="234" t="s">
        <v>1904</v>
      </c>
      <c r="B2668" s="227" t="s">
        <v>2490</v>
      </c>
      <c r="C2668" s="344"/>
    </row>
    <row r="2669" spans="1:3" ht="15" customHeight="1" thickBot="1">
      <c r="A2669" s="235" t="s">
        <v>1906</v>
      </c>
      <c r="B2669" s="236" t="s">
        <v>24</v>
      </c>
      <c r="C2669" s="345"/>
    </row>
    <row r="2670" spans="1:3">
      <c r="A2670" s="231" t="s">
        <v>1431</v>
      </c>
      <c r="B2670" s="232" t="s">
        <v>3690</v>
      </c>
      <c r="C2670" s="233" t="s">
        <v>1902</v>
      </c>
    </row>
    <row r="2671" spans="1:3" ht="14.25" customHeight="1">
      <c r="A2671" s="234" t="s">
        <v>1433</v>
      </c>
      <c r="B2671" s="227" t="s">
        <v>1374</v>
      </c>
      <c r="C2671" s="343" t="s">
        <v>3691</v>
      </c>
    </row>
    <row r="2672" spans="1:3" ht="14.25" customHeight="1">
      <c r="A2672" s="234" t="s">
        <v>1904</v>
      </c>
      <c r="B2672" s="227" t="s">
        <v>2146</v>
      </c>
      <c r="C2672" s="344"/>
    </row>
    <row r="2673" spans="1:3" ht="15" customHeight="1" thickBot="1">
      <c r="A2673" s="235" t="s">
        <v>1906</v>
      </c>
      <c r="B2673" s="236" t="s">
        <v>24</v>
      </c>
      <c r="C2673" s="345"/>
    </row>
    <row r="2674" spans="1:3">
      <c r="A2674" s="231" t="s">
        <v>1431</v>
      </c>
      <c r="B2674" s="232" t="s">
        <v>3692</v>
      </c>
      <c r="C2674" s="233" t="s">
        <v>1902</v>
      </c>
    </row>
    <row r="2675" spans="1:3" ht="14.25" customHeight="1">
      <c r="A2675" s="234" t="s">
        <v>1433</v>
      </c>
      <c r="B2675" s="227" t="s">
        <v>254</v>
      </c>
      <c r="C2675" s="343" t="s">
        <v>3693</v>
      </c>
    </row>
    <row r="2676" spans="1:3" ht="14.25" customHeight="1">
      <c r="A2676" s="234" t="s">
        <v>1904</v>
      </c>
      <c r="B2676" s="227" t="s">
        <v>1930</v>
      </c>
      <c r="C2676" s="344"/>
    </row>
    <row r="2677" spans="1:3" ht="15" customHeight="1" thickBot="1">
      <c r="A2677" s="235" t="s">
        <v>1906</v>
      </c>
      <c r="B2677" s="236" t="s">
        <v>201</v>
      </c>
      <c r="C2677" s="345"/>
    </row>
    <row r="2678" spans="1:3">
      <c r="A2678" s="231" t="s">
        <v>1431</v>
      </c>
      <c r="B2678" s="232" t="s">
        <v>3694</v>
      </c>
      <c r="C2678" s="233" t="s">
        <v>1902</v>
      </c>
    </row>
    <row r="2679" spans="1:3" ht="14.25" customHeight="1">
      <c r="A2679" s="234" t="s">
        <v>1433</v>
      </c>
      <c r="B2679" s="227" t="s">
        <v>3695</v>
      </c>
      <c r="C2679" s="343" t="s">
        <v>3696</v>
      </c>
    </row>
    <row r="2680" spans="1:3" ht="14.25" customHeight="1">
      <c r="A2680" s="234" t="s">
        <v>1904</v>
      </c>
      <c r="B2680" s="227" t="s">
        <v>1905</v>
      </c>
      <c r="C2680" s="344"/>
    </row>
    <row r="2681" spans="1:3" ht="15" customHeight="1" thickBot="1">
      <c r="A2681" s="235" t="s">
        <v>1906</v>
      </c>
      <c r="B2681" s="236" t="s">
        <v>27</v>
      </c>
      <c r="C2681" s="345"/>
    </row>
    <row r="2682" spans="1:3">
      <c r="A2682" s="231" t="s">
        <v>1431</v>
      </c>
      <c r="B2682" s="232" t="s">
        <v>3697</v>
      </c>
      <c r="C2682" s="233" t="s">
        <v>1902</v>
      </c>
    </row>
    <row r="2683" spans="1:3" ht="14.25" customHeight="1">
      <c r="A2683" s="234" t="s">
        <v>1433</v>
      </c>
      <c r="B2683" s="227" t="s">
        <v>3698</v>
      </c>
      <c r="C2683" s="343" t="s">
        <v>3699</v>
      </c>
    </row>
    <row r="2684" spans="1:3" ht="14.25" customHeight="1">
      <c r="A2684" s="234" t="s">
        <v>1904</v>
      </c>
      <c r="B2684" s="227" t="s">
        <v>2490</v>
      </c>
      <c r="C2684" s="344"/>
    </row>
    <row r="2685" spans="1:3" ht="15" customHeight="1" thickBot="1">
      <c r="A2685" s="235" t="s">
        <v>1906</v>
      </c>
      <c r="B2685" s="236" t="s">
        <v>24</v>
      </c>
      <c r="C2685" s="345"/>
    </row>
    <row r="2686" spans="1:3">
      <c r="A2686" s="231" t="s">
        <v>1431</v>
      </c>
      <c r="B2686" s="232" t="s">
        <v>3700</v>
      </c>
      <c r="C2686" s="233" t="s">
        <v>1902</v>
      </c>
    </row>
    <row r="2687" spans="1:3" ht="22.5">
      <c r="A2687" s="234" t="s">
        <v>1433</v>
      </c>
      <c r="B2687" s="227" t="s">
        <v>3701</v>
      </c>
      <c r="C2687" s="343" t="s">
        <v>3702</v>
      </c>
    </row>
    <row r="2688" spans="1:3" ht="14.25" customHeight="1">
      <c r="A2688" s="234" t="s">
        <v>1904</v>
      </c>
      <c r="B2688" s="227" t="s">
        <v>2490</v>
      </c>
      <c r="C2688" s="344"/>
    </row>
    <row r="2689" spans="1:3" ht="15" customHeight="1" thickBot="1">
      <c r="A2689" s="235" t="s">
        <v>1906</v>
      </c>
      <c r="B2689" s="236" t="s">
        <v>24</v>
      </c>
      <c r="C2689" s="345"/>
    </row>
    <row r="2690" spans="1:3">
      <c r="A2690" s="231" t="s">
        <v>1431</v>
      </c>
      <c r="B2690" s="232" t="s">
        <v>3703</v>
      </c>
      <c r="C2690" s="233" t="s">
        <v>1902</v>
      </c>
    </row>
    <row r="2691" spans="1:3" ht="14.25" customHeight="1">
      <c r="A2691" s="234" t="s">
        <v>1433</v>
      </c>
      <c r="B2691" s="227" t="s">
        <v>3704</v>
      </c>
      <c r="C2691" s="343" t="s">
        <v>3705</v>
      </c>
    </row>
    <row r="2692" spans="1:3" ht="14.25" customHeight="1">
      <c r="A2692" s="234" t="s">
        <v>1904</v>
      </c>
      <c r="B2692" s="227" t="s">
        <v>1952</v>
      </c>
      <c r="C2692" s="344"/>
    </row>
    <row r="2693" spans="1:3" ht="15" customHeight="1" thickBot="1">
      <c r="A2693" s="235" t="s">
        <v>1906</v>
      </c>
      <c r="B2693" s="236" t="s">
        <v>27</v>
      </c>
      <c r="C2693" s="345"/>
    </row>
    <row r="2694" spans="1:3">
      <c r="A2694" s="231" t="s">
        <v>1431</v>
      </c>
      <c r="B2694" s="232" t="s">
        <v>3706</v>
      </c>
      <c r="C2694" s="233" t="s">
        <v>1902</v>
      </c>
    </row>
    <row r="2695" spans="1:3" ht="14.25" customHeight="1">
      <c r="A2695" s="234" t="s">
        <v>1433</v>
      </c>
      <c r="B2695" s="227" t="s">
        <v>3707</v>
      </c>
      <c r="C2695" s="343" t="s">
        <v>3708</v>
      </c>
    </row>
    <row r="2696" spans="1:3" ht="14.25" customHeight="1">
      <c r="A2696" s="234" t="s">
        <v>1904</v>
      </c>
      <c r="B2696" s="227" t="s">
        <v>1930</v>
      </c>
      <c r="C2696" s="344"/>
    </row>
    <row r="2697" spans="1:3" ht="15" customHeight="1" thickBot="1">
      <c r="A2697" s="235" t="s">
        <v>1906</v>
      </c>
      <c r="B2697" s="236" t="s">
        <v>24</v>
      </c>
      <c r="C2697" s="345"/>
    </row>
    <row r="2698" spans="1:3">
      <c r="A2698" s="231" t="s">
        <v>1431</v>
      </c>
      <c r="B2698" s="232" t="s">
        <v>3709</v>
      </c>
      <c r="C2698" s="233" t="s">
        <v>1902</v>
      </c>
    </row>
    <row r="2699" spans="1:3" ht="22.5">
      <c r="A2699" s="234" t="s">
        <v>1433</v>
      </c>
      <c r="B2699" s="227" t="s">
        <v>3710</v>
      </c>
      <c r="C2699" s="343" t="s">
        <v>3711</v>
      </c>
    </row>
    <row r="2700" spans="1:3" ht="14.25" customHeight="1">
      <c r="A2700" s="234" t="s">
        <v>1904</v>
      </c>
      <c r="B2700" s="227" t="s">
        <v>1992</v>
      </c>
      <c r="C2700" s="344"/>
    </row>
    <row r="2701" spans="1:3" ht="15" customHeight="1" thickBot="1">
      <c r="A2701" s="235" t="s">
        <v>1906</v>
      </c>
      <c r="B2701" s="236" t="s">
        <v>201</v>
      </c>
      <c r="C2701" s="345"/>
    </row>
    <row r="2702" spans="1:3">
      <c r="A2702" s="231" t="s">
        <v>1431</v>
      </c>
      <c r="B2702" s="232" t="s">
        <v>3712</v>
      </c>
      <c r="C2702" s="233" t="s">
        <v>1902</v>
      </c>
    </row>
    <row r="2703" spans="1:3" ht="14.25" customHeight="1">
      <c r="A2703" s="234" t="s">
        <v>1433</v>
      </c>
      <c r="B2703" s="227" t="s">
        <v>3713</v>
      </c>
      <c r="C2703" s="343" t="s">
        <v>3714</v>
      </c>
    </row>
    <row r="2704" spans="1:3" ht="14.25" customHeight="1">
      <c r="A2704" s="234" t="s">
        <v>1904</v>
      </c>
      <c r="B2704" s="227" t="s">
        <v>1977</v>
      </c>
      <c r="C2704" s="344"/>
    </row>
    <row r="2705" spans="1:3" ht="15" customHeight="1" thickBot="1">
      <c r="A2705" s="235" t="s">
        <v>1906</v>
      </c>
      <c r="B2705" s="236" t="s">
        <v>24</v>
      </c>
      <c r="C2705" s="345"/>
    </row>
    <row r="2706" spans="1:3">
      <c r="A2706" s="231" t="s">
        <v>1431</v>
      </c>
      <c r="B2706" s="232" t="s">
        <v>3715</v>
      </c>
      <c r="C2706" s="233"/>
    </row>
    <row r="2707" spans="1:3" ht="22.5">
      <c r="A2707" s="234" t="s">
        <v>1433</v>
      </c>
      <c r="B2707" s="227" t="s">
        <v>3716</v>
      </c>
      <c r="C2707" s="343" t="s">
        <v>1976</v>
      </c>
    </row>
    <row r="2708" spans="1:3" ht="14.25" customHeight="1">
      <c r="A2708" s="234" t="s">
        <v>1904</v>
      </c>
      <c r="B2708" s="227" t="s">
        <v>1977</v>
      </c>
      <c r="C2708" s="344"/>
    </row>
    <row r="2709" spans="1:3" ht="15" customHeight="1" thickBot="1">
      <c r="A2709" s="235" t="s">
        <v>1906</v>
      </c>
      <c r="B2709" s="236" t="s">
        <v>26</v>
      </c>
      <c r="C2709" s="345"/>
    </row>
    <row r="2710" spans="1:3">
      <c r="A2710" s="231" t="s">
        <v>1431</v>
      </c>
      <c r="B2710" s="232" t="s">
        <v>3717</v>
      </c>
      <c r="C2710" s="233" t="s">
        <v>1902</v>
      </c>
    </row>
    <row r="2711" spans="1:3" ht="22.5">
      <c r="A2711" s="234" t="s">
        <v>1433</v>
      </c>
      <c r="B2711" s="227" t="s">
        <v>3718</v>
      </c>
      <c r="C2711" s="343" t="s">
        <v>3719</v>
      </c>
    </row>
    <row r="2712" spans="1:3" ht="14.25" customHeight="1">
      <c r="A2712" s="234" t="s">
        <v>1904</v>
      </c>
      <c r="B2712" s="227" t="s">
        <v>1977</v>
      </c>
      <c r="C2712" s="344"/>
    </row>
    <row r="2713" spans="1:3" ht="15" customHeight="1" thickBot="1">
      <c r="A2713" s="235" t="s">
        <v>1906</v>
      </c>
      <c r="B2713" s="236" t="s">
        <v>24</v>
      </c>
      <c r="C2713" s="345"/>
    </row>
    <row r="2714" spans="1:3">
      <c r="A2714" s="231" t="s">
        <v>1431</v>
      </c>
      <c r="B2714" s="232" t="s">
        <v>3720</v>
      </c>
      <c r="C2714" s="233" t="s">
        <v>1902</v>
      </c>
    </row>
    <row r="2715" spans="1:3" ht="22.5">
      <c r="A2715" s="234" t="s">
        <v>1433</v>
      </c>
      <c r="B2715" s="227" t="s">
        <v>3721</v>
      </c>
      <c r="C2715" s="343" t="s">
        <v>3722</v>
      </c>
    </row>
    <row r="2716" spans="1:3" ht="14.25" customHeight="1">
      <c r="A2716" s="234" t="s">
        <v>1904</v>
      </c>
      <c r="B2716" s="227" t="s">
        <v>1977</v>
      </c>
      <c r="C2716" s="344"/>
    </row>
    <row r="2717" spans="1:3" ht="15" customHeight="1" thickBot="1">
      <c r="A2717" s="235" t="s">
        <v>1906</v>
      </c>
      <c r="B2717" s="236" t="s">
        <v>24</v>
      </c>
      <c r="C2717" s="345"/>
    </row>
    <row r="2718" spans="1:3">
      <c r="A2718" s="231" t="s">
        <v>1431</v>
      </c>
      <c r="B2718" s="232" t="s">
        <v>3723</v>
      </c>
      <c r="C2718" s="233" t="s">
        <v>1902</v>
      </c>
    </row>
    <row r="2719" spans="1:3" ht="22.5">
      <c r="A2719" s="234" t="s">
        <v>1433</v>
      </c>
      <c r="B2719" s="227" t="s">
        <v>3724</v>
      </c>
      <c r="C2719" s="343" t="s">
        <v>3725</v>
      </c>
    </row>
    <row r="2720" spans="1:3" ht="14.25" customHeight="1">
      <c r="A2720" s="234" t="s">
        <v>1904</v>
      </c>
      <c r="B2720" s="227" t="s">
        <v>2370</v>
      </c>
      <c r="C2720" s="344"/>
    </row>
    <row r="2721" spans="1:3" ht="15" customHeight="1" thickBot="1">
      <c r="A2721" s="235" t="s">
        <v>1906</v>
      </c>
      <c r="B2721" s="236" t="s">
        <v>26</v>
      </c>
      <c r="C2721" s="345"/>
    </row>
    <row r="2722" spans="1:3">
      <c r="A2722" s="231" t="s">
        <v>1431</v>
      </c>
      <c r="B2722" s="232" t="s">
        <v>3726</v>
      </c>
      <c r="C2722" s="233" t="s">
        <v>1902</v>
      </c>
    </row>
    <row r="2723" spans="1:3" ht="14.25" customHeight="1">
      <c r="A2723" s="234" t="s">
        <v>1433</v>
      </c>
      <c r="B2723" s="227" t="s">
        <v>3727</v>
      </c>
      <c r="C2723" s="343" t="s">
        <v>3725</v>
      </c>
    </row>
    <row r="2724" spans="1:3" ht="14.25" customHeight="1">
      <c r="A2724" s="234" t="s">
        <v>1904</v>
      </c>
      <c r="B2724" s="227" t="s">
        <v>2490</v>
      </c>
      <c r="C2724" s="344"/>
    </row>
    <row r="2725" spans="1:3" ht="15" customHeight="1" thickBot="1">
      <c r="A2725" s="235" t="s">
        <v>1906</v>
      </c>
      <c r="B2725" s="236" t="s">
        <v>24</v>
      </c>
      <c r="C2725" s="345"/>
    </row>
    <row r="2726" spans="1:3">
      <c r="A2726" s="231" t="s">
        <v>1431</v>
      </c>
      <c r="B2726" s="232" t="s">
        <v>3728</v>
      </c>
      <c r="C2726" s="233" t="s">
        <v>1902</v>
      </c>
    </row>
    <row r="2727" spans="1:3" ht="14.25" customHeight="1">
      <c r="A2727" s="234" t="s">
        <v>1433</v>
      </c>
      <c r="B2727" s="227" t="s">
        <v>3729</v>
      </c>
      <c r="C2727" s="343" t="s">
        <v>2551</v>
      </c>
    </row>
    <row r="2728" spans="1:3" ht="14.25" customHeight="1">
      <c r="A2728" s="234" t="s">
        <v>1904</v>
      </c>
      <c r="B2728" s="227" t="s">
        <v>2490</v>
      </c>
      <c r="C2728" s="344"/>
    </row>
    <row r="2729" spans="1:3" ht="15" customHeight="1" thickBot="1">
      <c r="A2729" s="235" t="s">
        <v>1906</v>
      </c>
      <c r="B2729" s="236" t="s">
        <v>24</v>
      </c>
      <c r="C2729" s="345"/>
    </row>
    <row r="2730" spans="1:3">
      <c r="A2730" s="231" t="s">
        <v>1431</v>
      </c>
      <c r="B2730" s="232" t="s">
        <v>3730</v>
      </c>
      <c r="C2730" s="233" t="s">
        <v>1902</v>
      </c>
    </row>
    <row r="2731" spans="1:3" ht="14.25" customHeight="1">
      <c r="A2731" s="234" t="s">
        <v>1433</v>
      </c>
      <c r="B2731" s="227" t="s">
        <v>3731</v>
      </c>
      <c r="C2731" s="343" t="s">
        <v>3128</v>
      </c>
    </row>
    <row r="2732" spans="1:3" ht="14.25" customHeight="1">
      <c r="A2732" s="234" t="s">
        <v>1904</v>
      </c>
      <c r="B2732" s="227" t="s">
        <v>2370</v>
      </c>
      <c r="C2732" s="344"/>
    </row>
    <row r="2733" spans="1:3" ht="15" customHeight="1" thickBot="1">
      <c r="A2733" s="235" t="s">
        <v>1906</v>
      </c>
      <c r="B2733" s="236" t="s">
        <v>24</v>
      </c>
      <c r="C2733" s="345"/>
    </row>
    <row r="2734" spans="1:3">
      <c r="A2734" s="231" t="s">
        <v>1431</v>
      </c>
      <c r="B2734" s="232" t="s">
        <v>3732</v>
      </c>
      <c r="C2734" s="233" t="s">
        <v>1902</v>
      </c>
    </row>
    <row r="2735" spans="1:3" ht="14.25" customHeight="1">
      <c r="A2735" s="234" t="s">
        <v>1433</v>
      </c>
      <c r="B2735" s="227" t="s">
        <v>3733</v>
      </c>
      <c r="C2735" s="343"/>
    </row>
    <row r="2736" spans="1:3" ht="14.25" customHeight="1">
      <c r="A2736" s="234" t="s">
        <v>1904</v>
      </c>
      <c r="B2736" s="227" t="s">
        <v>1934</v>
      </c>
      <c r="C2736" s="344"/>
    </row>
    <row r="2737" spans="1:3" ht="15" customHeight="1" thickBot="1">
      <c r="A2737" s="235" t="s">
        <v>1906</v>
      </c>
      <c r="B2737" s="236" t="s">
        <v>24</v>
      </c>
      <c r="C2737" s="345"/>
    </row>
    <row r="2738" spans="1:3">
      <c r="A2738" s="231" t="s">
        <v>1431</v>
      </c>
      <c r="B2738" s="232" t="s">
        <v>3734</v>
      </c>
      <c r="C2738" s="233" t="s">
        <v>1902</v>
      </c>
    </row>
    <row r="2739" spans="1:3" ht="22.5">
      <c r="A2739" s="234" t="s">
        <v>1433</v>
      </c>
      <c r="B2739" s="227" t="s">
        <v>3735</v>
      </c>
      <c r="C2739" s="343"/>
    </row>
    <row r="2740" spans="1:3" ht="14.25" customHeight="1">
      <c r="A2740" s="234" t="s">
        <v>1904</v>
      </c>
      <c r="B2740" s="227" t="s">
        <v>1934</v>
      </c>
      <c r="C2740" s="344"/>
    </row>
    <row r="2741" spans="1:3" ht="15" customHeight="1" thickBot="1">
      <c r="A2741" s="235" t="s">
        <v>1906</v>
      </c>
      <c r="B2741" s="236" t="s">
        <v>24</v>
      </c>
      <c r="C2741" s="345"/>
    </row>
    <row r="2742" spans="1:3">
      <c r="A2742" s="231" t="s">
        <v>1431</v>
      </c>
      <c r="B2742" s="232" t="s">
        <v>3736</v>
      </c>
      <c r="C2742" s="233" t="s">
        <v>1902</v>
      </c>
    </row>
    <row r="2743" spans="1:3" ht="14.25" customHeight="1">
      <c r="A2743" s="234" t="s">
        <v>1433</v>
      </c>
      <c r="B2743" s="227" t="s">
        <v>3737</v>
      </c>
      <c r="C2743" s="343"/>
    </row>
    <row r="2744" spans="1:3" ht="14.25" customHeight="1">
      <c r="A2744" s="234" t="s">
        <v>1904</v>
      </c>
      <c r="B2744" s="227" t="s">
        <v>1934</v>
      </c>
      <c r="C2744" s="344"/>
    </row>
    <row r="2745" spans="1:3" ht="15" customHeight="1" thickBot="1">
      <c r="A2745" s="235" t="s">
        <v>1906</v>
      </c>
      <c r="B2745" s="236" t="s">
        <v>24</v>
      </c>
      <c r="C2745" s="345"/>
    </row>
    <row r="2746" spans="1:3">
      <c r="A2746" s="231" t="s">
        <v>1431</v>
      </c>
      <c r="B2746" s="232" t="s">
        <v>3738</v>
      </c>
      <c r="C2746" s="233" t="s">
        <v>1902</v>
      </c>
    </row>
    <row r="2747" spans="1:3" ht="14.25" customHeight="1">
      <c r="A2747" s="234" t="s">
        <v>1433</v>
      </c>
      <c r="B2747" s="227" t="s">
        <v>3739</v>
      </c>
      <c r="C2747" s="343"/>
    </row>
    <row r="2748" spans="1:3" ht="14.25" customHeight="1">
      <c r="A2748" s="234" t="s">
        <v>1904</v>
      </c>
      <c r="B2748" s="227" t="s">
        <v>1934</v>
      </c>
      <c r="C2748" s="344"/>
    </row>
    <row r="2749" spans="1:3" ht="15" customHeight="1" thickBot="1">
      <c r="A2749" s="235" t="s">
        <v>1906</v>
      </c>
      <c r="B2749" s="236" t="s">
        <v>24</v>
      </c>
      <c r="C2749" s="345"/>
    </row>
    <row r="2750" spans="1:3">
      <c r="A2750" s="231" t="s">
        <v>1431</v>
      </c>
      <c r="B2750" s="232" t="s">
        <v>3740</v>
      </c>
      <c r="C2750" s="233" t="s">
        <v>1902</v>
      </c>
    </row>
    <row r="2751" spans="1:3" ht="22.5">
      <c r="A2751" s="234" t="s">
        <v>1433</v>
      </c>
      <c r="B2751" s="227" t="s">
        <v>3741</v>
      </c>
      <c r="C2751" s="343" t="s">
        <v>2258</v>
      </c>
    </row>
    <row r="2752" spans="1:3" ht="14.25" customHeight="1">
      <c r="A2752" s="234" t="s">
        <v>1904</v>
      </c>
      <c r="B2752" s="227" t="s">
        <v>3105</v>
      </c>
      <c r="C2752" s="344"/>
    </row>
    <row r="2753" spans="1:3" ht="15" customHeight="1" thickBot="1">
      <c r="A2753" s="235" t="s">
        <v>1906</v>
      </c>
      <c r="B2753" s="236" t="s">
        <v>24</v>
      </c>
      <c r="C2753" s="345"/>
    </row>
    <row r="2754" spans="1:3">
      <c r="A2754" s="231" t="s">
        <v>1431</v>
      </c>
      <c r="B2754" s="232" t="s">
        <v>3742</v>
      </c>
      <c r="C2754" s="233" t="s">
        <v>1902</v>
      </c>
    </row>
    <row r="2755" spans="1:3" ht="22.5">
      <c r="A2755" s="234" t="s">
        <v>1433</v>
      </c>
      <c r="B2755" s="227" t="s">
        <v>3743</v>
      </c>
      <c r="C2755" s="343" t="s">
        <v>2258</v>
      </c>
    </row>
    <row r="2756" spans="1:3" ht="14.25" customHeight="1">
      <c r="A2756" s="234" t="s">
        <v>1904</v>
      </c>
      <c r="B2756" s="227" t="s">
        <v>3105</v>
      </c>
      <c r="C2756" s="344"/>
    </row>
    <row r="2757" spans="1:3" ht="15" customHeight="1" thickBot="1">
      <c r="A2757" s="235" t="s">
        <v>1906</v>
      </c>
      <c r="B2757" s="236" t="s">
        <v>24</v>
      </c>
      <c r="C2757" s="345"/>
    </row>
    <row r="2758" spans="1:3">
      <c r="A2758" s="231" t="s">
        <v>1431</v>
      </c>
      <c r="B2758" s="232" t="s">
        <v>3744</v>
      </c>
      <c r="C2758" s="233" t="s">
        <v>1902</v>
      </c>
    </row>
    <row r="2759" spans="1:3" ht="14.25" customHeight="1">
      <c r="A2759" s="234" t="s">
        <v>1433</v>
      </c>
      <c r="B2759" s="227" t="s">
        <v>3745</v>
      </c>
      <c r="C2759" s="343" t="s">
        <v>3746</v>
      </c>
    </row>
    <row r="2760" spans="1:3" ht="14.25" customHeight="1">
      <c r="A2760" s="234" t="s">
        <v>1904</v>
      </c>
      <c r="B2760" s="227" t="s">
        <v>1956</v>
      </c>
      <c r="C2760" s="344"/>
    </row>
    <row r="2761" spans="1:3" ht="15" customHeight="1" thickBot="1">
      <c r="A2761" s="235" t="s">
        <v>1906</v>
      </c>
      <c r="B2761" s="236" t="s">
        <v>27</v>
      </c>
      <c r="C2761" s="345"/>
    </row>
    <row r="2762" spans="1:3">
      <c r="A2762" s="231" t="s">
        <v>1431</v>
      </c>
      <c r="B2762" s="232" t="s">
        <v>3747</v>
      </c>
      <c r="C2762" s="233" t="s">
        <v>1902</v>
      </c>
    </row>
    <row r="2763" spans="1:3" ht="14.25" customHeight="1">
      <c r="A2763" s="234" t="s">
        <v>1433</v>
      </c>
      <c r="B2763" s="227" t="s">
        <v>3748</v>
      </c>
      <c r="C2763" s="343" t="s">
        <v>3749</v>
      </c>
    </row>
    <row r="2764" spans="1:3" ht="14.25" customHeight="1">
      <c r="A2764" s="234" t="s">
        <v>1904</v>
      </c>
      <c r="B2764" s="227" t="s">
        <v>1956</v>
      </c>
      <c r="C2764" s="344"/>
    </row>
    <row r="2765" spans="1:3" ht="15" customHeight="1" thickBot="1">
      <c r="A2765" s="235" t="s">
        <v>1906</v>
      </c>
      <c r="B2765" s="236" t="s">
        <v>27</v>
      </c>
      <c r="C2765" s="345"/>
    </row>
    <row r="2766" spans="1:3">
      <c r="A2766" s="231" t="s">
        <v>1431</v>
      </c>
      <c r="B2766" s="232" t="s">
        <v>3750</v>
      </c>
      <c r="C2766" s="233" t="s">
        <v>1902</v>
      </c>
    </row>
    <row r="2767" spans="1:3" ht="22.5">
      <c r="A2767" s="234" t="s">
        <v>1433</v>
      </c>
      <c r="B2767" s="227" t="s">
        <v>3751</v>
      </c>
      <c r="C2767" s="343" t="s">
        <v>3752</v>
      </c>
    </row>
    <row r="2768" spans="1:3" ht="14.25" customHeight="1">
      <c r="A2768" s="234" t="s">
        <v>1904</v>
      </c>
      <c r="B2768" s="227" t="s">
        <v>1956</v>
      </c>
      <c r="C2768" s="344"/>
    </row>
    <row r="2769" spans="1:3" ht="15" customHeight="1" thickBot="1">
      <c r="A2769" s="235" t="s">
        <v>1906</v>
      </c>
      <c r="B2769" s="236" t="s">
        <v>27</v>
      </c>
      <c r="C2769" s="345"/>
    </row>
    <row r="2770" spans="1:3">
      <c r="A2770" s="231" t="s">
        <v>1431</v>
      </c>
      <c r="B2770" s="232" t="s">
        <v>3753</v>
      </c>
      <c r="C2770" s="233" t="s">
        <v>1902</v>
      </c>
    </row>
    <row r="2771" spans="1:3" ht="14.25" customHeight="1">
      <c r="A2771" s="234" t="s">
        <v>1433</v>
      </c>
      <c r="B2771" s="227" t="s">
        <v>424</v>
      </c>
      <c r="C2771" s="343" t="s">
        <v>3754</v>
      </c>
    </row>
    <row r="2772" spans="1:3" ht="14.25" customHeight="1">
      <c r="A2772" s="234" t="s">
        <v>1904</v>
      </c>
      <c r="B2772" s="227" t="s">
        <v>2871</v>
      </c>
      <c r="C2772" s="344"/>
    </row>
    <row r="2773" spans="1:3" ht="15" customHeight="1" thickBot="1">
      <c r="A2773" s="235" t="s">
        <v>1906</v>
      </c>
      <c r="B2773" s="236" t="s">
        <v>191</v>
      </c>
      <c r="C2773" s="345"/>
    </row>
    <row r="2774" spans="1:3">
      <c r="A2774" s="231" t="s">
        <v>1431</v>
      </c>
      <c r="B2774" s="232" t="s">
        <v>3755</v>
      </c>
      <c r="C2774" s="233" t="s">
        <v>1902</v>
      </c>
    </row>
    <row r="2775" spans="1:3" ht="22.5">
      <c r="A2775" s="234" t="s">
        <v>1433</v>
      </c>
      <c r="B2775" s="227" t="s">
        <v>3756</v>
      </c>
      <c r="C2775" s="343" t="s">
        <v>3757</v>
      </c>
    </row>
    <row r="2776" spans="1:3" ht="14.25" customHeight="1">
      <c r="A2776" s="234" t="s">
        <v>1904</v>
      </c>
      <c r="B2776" s="227" t="s">
        <v>1930</v>
      </c>
      <c r="C2776" s="344"/>
    </row>
    <row r="2777" spans="1:3" ht="15" customHeight="1" thickBot="1">
      <c r="A2777" s="235" t="s">
        <v>1906</v>
      </c>
      <c r="B2777" s="236" t="s">
        <v>27</v>
      </c>
      <c r="C2777" s="345"/>
    </row>
    <row r="2778" spans="1:3">
      <c r="A2778" s="231" t="s">
        <v>1431</v>
      </c>
      <c r="B2778" s="232" t="s">
        <v>3758</v>
      </c>
      <c r="C2778" s="233" t="s">
        <v>1902</v>
      </c>
    </row>
    <row r="2779" spans="1:3" ht="22.5">
      <c r="A2779" s="234" t="s">
        <v>1433</v>
      </c>
      <c r="B2779" s="227" t="s">
        <v>3759</v>
      </c>
      <c r="C2779" s="343" t="s">
        <v>3760</v>
      </c>
    </row>
    <row r="2780" spans="1:3" ht="14.25" customHeight="1">
      <c r="A2780" s="234" t="s">
        <v>1904</v>
      </c>
      <c r="B2780" s="227" t="s">
        <v>1930</v>
      </c>
      <c r="C2780" s="344"/>
    </row>
    <row r="2781" spans="1:3" ht="15" customHeight="1" thickBot="1">
      <c r="A2781" s="235" t="s">
        <v>1906</v>
      </c>
      <c r="B2781" s="236" t="s">
        <v>27</v>
      </c>
      <c r="C2781" s="345"/>
    </row>
    <row r="2782" spans="1:3">
      <c r="A2782" s="231" t="s">
        <v>1431</v>
      </c>
      <c r="B2782" s="232" t="s">
        <v>3761</v>
      </c>
      <c r="C2782" s="233" t="s">
        <v>1902</v>
      </c>
    </row>
    <row r="2783" spans="1:3" ht="22.5">
      <c r="A2783" s="234" t="s">
        <v>1433</v>
      </c>
      <c r="B2783" s="227" t="s">
        <v>3762</v>
      </c>
      <c r="C2783" s="343" t="s">
        <v>3763</v>
      </c>
    </row>
    <row r="2784" spans="1:3" ht="14.25" customHeight="1">
      <c r="A2784" s="234" t="s">
        <v>1904</v>
      </c>
      <c r="B2784" s="227" t="s">
        <v>1952</v>
      </c>
      <c r="C2784" s="344"/>
    </row>
    <row r="2785" spans="1:3" ht="15" customHeight="1" thickBot="1">
      <c r="A2785" s="235" t="s">
        <v>1906</v>
      </c>
      <c r="B2785" s="236" t="s">
        <v>26</v>
      </c>
      <c r="C2785" s="345"/>
    </row>
    <row r="2786" spans="1:3">
      <c r="A2786" s="231" t="s">
        <v>1431</v>
      </c>
      <c r="B2786" s="232" t="s">
        <v>3764</v>
      </c>
      <c r="C2786" s="233" t="s">
        <v>1902</v>
      </c>
    </row>
    <row r="2787" spans="1:3" ht="22.5">
      <c r="A2787" s="234" t="s">
        <v>1433</v>
      </c>
      <c r="B2787" s="227" t="s">
        <v>3765</v>
      </c>
      <c r="C2787" s="343" t="s">
        <v>3766</v>
      </c>
    </row>
    <row r="2788" spans="1:3" ht="14.25" customHeight="1">
      <c r="A2788" s="234" t="s">
        <v>1904</v>
      </c>
      <c r="B2788" s="227" t="s">
        <v>1988</v>
      </c>
      <c r="C2788" s="344"/>
    </row>
    <row r="2789" spans="1:3" ht="15" customHeight="1" thickBot="1">
      <c r="A2789" s="235" t="s">
        <v>1906</v>
      </c>
      <c r="B2789" s="236" t="s">
        <v>27</v>
      </c>
      <c r="C2789" s="345"/>
    </row>
    <row r="2790" spans="1:3">
      <c r="A2790" s="231" t="s">
        <v>1431</v>
      </c>
      <c r="B2790" s="232" t="s">
        <v>3767</v>
      </c>
      <c r="C2790" s="233" t="s">
        <v>1902</v>
      </c>
    </row>
    <row r="2791" spans="1:3" ht="14.25" customHeight="1">
      <c r="A2791" s="234" t="s">
        <v>1433</v>
      </c>
      <c r="B2791" s="227" t="s">
        <v>3768</v>
      </c>
      <c r="C2791" s="343" t="s">
        <v>3769</v>
      </c>
    </row>
    <row r="2792" spans="1:3" ht="14.25" customHeight="1">
      <c r="A2792" s="234" t="s">
        <v>1904</v>
      </c>
      <c r="B2792" s="227" t="s">
        <v>1956</v>
      </c>
      <c r="C2792" s="344"/>
    </row>
    <row r="2793" spans="1:3" ht="15" customHeight="1" thickBot="1">
      <c r="A2793" s="235" t="s">
        <v>1906</v>
      </c>
      <c r="B2793" s="236" t="s">
        <v>24</v>
      </c>
      <c r="C2793" s="345"/>
    </row>
    <row r="2794" spans="1:3">
      <c r="A2794" s="231" t="s">
        <v>1431</v>
      </c>
      <c r="B2794" s="232" t="s">
        <v>3770</v>
      </c>
      <c r="C2794" s="233" t="s">
        <v>1902</v>
      </c>
    </row>
    <row r="2795" spans="1:3" ht="14.25" customHeight="1">
      <c r="A2795" s="234" t="s">
        <v>1433</v>
      </c>
      <c r="B2795" s="227" t="s">
        <v>3771</v>
      </c>
      <c r="C2795" s="343" t="s">
        <v>3772</v>
      </c>
    </row>
    <row r="2796" spans="1:3" ht="14.25" customHeight="1">
      <c r="A2796" s="234" t="s">
        <v>1904</v>
      </c>
      <c r="B2796" s="227" t="s">
        <v>1956</v>
      </c>
      <c r="C2796" s="344"/>
    </row>
    <row r="2797" spans="1:3" ht="15" customHeight="1" thickBot="1">
      <c r="A2797" s="235" t="s">
        <v>1906</v>
      </c>
      <c r="B2797" s="236" t="s">
        <v>24</v>
      </c>
      <c r="C2797" s="345"/>
    </row>
    <row r="2798" spans="1:3">
      <c r="A2798" s="231" t="s">
        <v>1431</v>
      </c>
      <c r="B2798" s="232" t="s">
        <v>3773</v>
      </c>
      <c r="C2798" s="233" t="s">
        <v>1902</v>
      </c>
    </row>
    <row r="2799" spans="1:3" ht="22.5">
      <c r="A2799" s="234" t="s">
        <v>1433</v>
      </c>
      <c r="B2799" s="227" t="s">
        <v>3774</v>
      </c>
      <c r="C2799" s="343" t="s">
        <v>2258</v>
      </c>
    </row>
    <row r="2800" spans="1:3" ht="14.25" customHeight="1">
      <c r="A2800" s="234" t="s">
        <v>1904</v>
      </c>
      <c r="B2800" s="227" t="s">
        <v>1952</v>
      </c>
      <c r="C2800" s="344"/>
    </row>
    <row r="2801" spans="1:3" ht="15" customHeight="1" thickBot="1">
      <c r="A2801" s="235" t="s">
        <v>1906</v>
      </c>
      <c r="B2801" s="236" t="s">
        <v>26</v>
      </c>
      <c r="C2801" s="345"/>
    </row>
    <row r="2802" spans="1:3">
      <c r="A2802" s="231" t="s">
        <v>1431</v>
      </c>
      <c r="B2802" s="232" t="s">
        <v>3775</v>
      </c>
      <c r="C2802" s="233" t="s">
        <v>1902</v>
      </c>
    </row>
    <row r="2803" spans="1:3" ht="14.25" customHeight="1">
      <c r="A2803" s="234" t="s">
        <v>1433</v>
      </c>
      <c r="B2803" s="227" t="s">
        <v>882</v>
      </c>
      <c r="C2803" s="343" t="s">
        <v>3776</v>
      </c>
    </row>
    <row r="2804" spans="1:3" ht="14.25" customHeight="1">
      <c r="A2804" s="234" t="s">
        <v>1904</v>
      </c>
      <c r="B2804" s="227" t="s">
        <v>1952</v>
      </c>
      <c r="C2804" s="344"/>
    </row>
    <row r="2805" spans="1:3" ht="15" customHeight="1" thickBot="1">
      <c r="A2805" s="235" t="s">
        <v>1906</v>
      </c>
      <c r="B2805" s="236" t="s">
        <v>191</v>
      </c>
      <c r="C2805" s="345"/>
    </row>
    <row r="2806" spans="1:3">
      <c r="A2806" s="231" t="s">
        <v>1431</v>
      </c>
      <c r="B2806" s="232" t="s">
        <v>3777</v>
      </c>
      <c r="C2806" s="233" t="s">
        <v>1902</v>
      </c>
    </row>
    <row r="2807" spans="1:3" ht="14.25" customHeight="1">
      <c r="A2807" s="234" t="s">
        <v>1433</v>
      </c>
      <c r="B2807" s="227" t="s">
        <v>3778</v>
      </c>
      <c r="C2807" s="343" t="s">
        <v>3705</v>
      </c>
    </row>
    <row r="2808" spans="1:3" ht="14.25" customHeight="1">
      <c r="A2808" s="234" t="s">
        <v>1904</v>
      </c>
      <c r="B2808" s="227" t="s">
        <v>1952</v>
      </c>
      <c r="C2808" s="344"/>
    </row>
    <row r="2809" spans="1:3" ht="15" customHeight="1" thickBot="1">
      <c r="A2809" s="235" t="s">
        <v>1906</v>
      </c>
      <c r="B2809" s="236" t="s">
        <v>27</v>
      </c>
      <c r="C2809" s="345"/>
    </row>
    <row r="2810" spans="1:3">
      <c r="A2810" s="231" t="s">
        <v>1431</v>
      </c>
      <c r="B2810" s="232" t="s">
        <v>3779</v>
      </c>
      <c r="C2810" s="233" t="s">
        <v>1902</v>
      </c>
    </row>
    <row r="2811" spans="1:3" ht="22.5">
      <c r="A2811" s="234" t="s">
        <v>1433</v>
      </c>
      <c r="B2811" s="227" t="s">
        <v>1093</v>
      </c>
      <c r="C2811" s="343" t="s">
        <v>3780</v>
      </c>
    </row>
    <row r="2812" spans="1:3" ht="14.25" customHeight="1">
      <c r="A2812" s="234" t="s">
        <v>1904</v>
      </c>
      <c r="B2812" s="227" t="s">
        <v>1956</v>
      </c>
      <c r="C2812" s="344"/>
    </row>
    <row r="2813" spans="1:3" ht="15" customHeight="1" thickBot="1">
      <c r="A2813" s="235" t="s">
        <v>1906</v>
      </c>
      <c r="B2813" s="236" t="s">
        <v>27</v>
      </c>
      <c r="C2813" s="345"/>
    </row>
    <row r="2814" spans="1:3">
      <c r="A2814" s="231" t="s">
        <v>1431</v>
      </c>
      <c r="B2814" s="232" t="s">
        <v>3781</v>
      </c>
      <c r="C2814" s="233" t="s">
        <v>1902</v>
      </c>
    </row>
    <row r="2815" spans="1:3" ht="22.5">
      <c r="A2815" s="234" t="s">
        <v>1433</v>
      </c>
      <c r="B2815" s="227" t="s">
        <v>3782</v>
      </c>
      <c r="C2815" s="343" t="s">
        <v>3783</v>
      </c>
    </row>
    <row r="2816" spans="1:3" ht="14.25" customHeight="1">
      <c r="A2816" s="234" t="s">
        <v>1904</v>
      </c>
      <c r="B2816" s="227" t="s">
        <v>2871</v>
      </c>
      <c r="C2816" s="344"/>
    </row>
    <row r="2817" spans="1:3" ht="15" customHeight="1" thickBot="1">
      <c r="A2817" s="235" t="s">
        <v>1906</v>
      </c>
      <c r="B2817" s="236" t="s">
        <v>191</v>
      </c>
      <c r="C2817" s="345"/>
    </row>
    <row r="2818" spans="1:3">
      <c r="A2818" s="231" t="s">
        <v>1431</v>
      </c>
      <c r="B2818" s="232" t="s">
        <v>3784</v>
      </c>
      <c r="C2818" s="233" t="s">
        <v>1902</v>
      </c>
    </row>
    <row r="2819" spans="1:3" ht="22.5">
      <c r="A2819" s="234" t="s">
        <v>1433</v>
      </c>
      <c r="B2819" s="227" t="s">
        <v>3785</v>
      </c>
      <c r="C2819" s="343" t="s">
        <v>3786</v>
      </c>
    </row>
    <row r="2820" spans="1:3" ht="14.25" customHeight="1">
      <c r="A2820" s="234" t="s">
        <v>1904</v>
      </c>
      <c r="B2820" s="227" t="s">
        <v>2871</v>
      </c>
      <c r="C2820" s="344"/>
    </row>
    <row r="2821" spans="1:3" ht="15" customHeight="1" thickBot="1">
      <c r="A2821" s="235" t="s">
        <v>1906</v>
      </c>
      <c r="B2821" s="236" t="s">
        <v>191</v>
      </c>
      <c r="C2821" s="345"/>
    </row>
    <row r="2822" spans="1:3">
      <c r="A2822" s="231" t="s">
        <v>1431</v>
      </c>
      <c r="B2822" s="232" t="s">
        <v>3787</v>
      </c>
      <c r="C2822" s="233" t="s">
        <v>1902</v>
      </c>
    </row>
    <row r="2823" spans="1:3" ht="22.5">
      <c r="A2823" s="234" t="s">
        <v>1433</v>
      </c>
      <c r="B2823" s="227" t="s">
        <v>3788</v>
      </c>
      <c r="C2823" s="343" t="s">
        <v>3789</v>
      </c>
    </row>
    <row r="2824" spans="1:3" ht="14.25" customHeight="1">
      <c r="A2824" s="234" t="s">
        <v>1904</v>
      </c>
      <c r="B2824" s="227" t="s">
        <v>1930</v>
      </c>
      <c r="C2824" s="344"/>
    </row>
    <row r="2825" spans="1:3" ht="15" customHeight="1" thickBot="1">
      <c r="A2825" s="235" t="s">
        <v>1906</v>
      </c>
      <c r="B2825" s="236" t="s">
        <v>27</v>
      </c>
      <c r="C2825" s="345"/>
    </row>
    <row r="2826" spans="1:3">
      <c r="A2826" s="231" t="s">
        <v>1431</v>
      </c>
      <c r="B2826" s="232" t="s">
        <v>3790</v>
      </c>
      <c r="C2826" s="233" t="s">
        <v>1902</v>
      </c>
    </row>
    <row r="2827" spans="1:3" ht="14.25" customHeight="1">
      <c r="A2827" s="234" t="s">
        <v>1433</v>
      </c>
      <c r="B2827" s="227" t="s">
        <v>3791</v>
      </c>
      <c r="C2827" s="343" t="s">
        <v>1929</v>
      </c>
    </row>
    <row r="2828" spans="1:3" ht="14.25" customHeight="1">
      <c r="A2828" s="234" t="s">
        <v>1904</v>
      </c>
      <c r="B2828" s="227" t="s">
        <v>1930</v>
      </c>
      <c r="C2828" s="344"/>
    </row>
    <row r="2829" spans="1:3" ht="15" customHeight="1" thickBot="1">
      <c r="A2829" s="235" t="s">
        <v>1906</v>
      </c>
      <c r="B2829" s="236" t="s">
        <v>26</v>
      </c>
      <c r="C2829" s="345"/>
    </row>
    <row r="2830" spans="1:3">
      <c r="A2830" s="231" t="s">
        <v>1431</v>
      </c>
      <c r="B2830" s="232" t="s">
        <v>3792</v>
      </c>
      <c r="C2830" s="233" t="s">
        <v>1902</v>
      </c>
    </row>
    <row r="2831" spans="1:3" ht="14.25" customHeight="1">
      <c r="A2831" s="234" t="s">
        <v>1433</v>
      </c>
      <c r="B2831" s="227" t="s">
        <v>3793</v>
      </c>
      <c r="C2831" s="343" t="s">
        <v>3794</v>
      </c>
    </row>
    <row r="2832" spans="1:3" ht="14.25" customHeight="1">
      <c r="A2832" s="234" t="s">
        <v>1904</v>
      </c>
      <c r="B2832" s="227" t="s">
        <v>1970</v>
      </c>
      <c r="C2832" s="344"/>
    </row>
    <row r="2833" spans="1:3" ht="15" customHeight="1" thickBot="1">
      <c r="A2833" s="235" t="s">
        <v>1906</v>
      </c>
      <c r="B2833" s="236" t="s">
        <v>27</v>
      </c>
      <c r="C2833" s="345"/>
    </row>
    <row r="2834" spans="1:3">
      <c r="A2834" s="231" t="s">
        <v>1431</v>
      </c>
      <c r="B2834" s="232" t="s">
        <v>3795</v>
      </c>
      <c r="C2834" s="233" t="s">
        <v>1902</v>
      </c>
    </row>
    <row r="2835" spans="1:3" ht="14.25" customHeight="1">
      <c r="A2835" s="234" t="s">
        <v>1433</v>
      </c>
      <c r="B2835" s="227" t="s">
        <v>3796</v>
      </c>
      <c r="C2835" s="343" t="s">
        <v>3797</v>
      </c>
    </row>
    <row r="2836" spans="1:3" ht="14.25" customHeight="1">
      <c r="A2836" s="234" t="s">
        <v>1904</v>
      </c>
      <c r="B2836" s="227" t="s">
        <v>1970</v>
      </c>
      <c r="C2836" s="344"/>
    </row>
    <row r="2837" spans="1:3" ht="15" customHeight="1" thickBot="1">
      <c r="A2837" s="235" t="s">
        <v>1906</v>
      </c>
      <c r="B2837" s="236" t="s">
        <v>27</v>
      </c>
      <c r="C2837" s="345"/>
    </row>
    <row r="2838" spans="1:3">
      <c r="A2838" s="231" t="s">
        <v>1431</v>
      </c>
      <c r="B2838" s="232" t="s">
        <v>3798</v>
      </c>
      <c r="C2838" s="233" t="s">
        <v>1902</v>
      </c>
    </row>
    <row r="2839" spans="1:3" ht="14.25" customHeight="1">
      <c r="A2839" s="234" t="s">
        <v>1433</v>
      </c>
      <c r="B2839" s="227" t="s">
        <v>3799</v>
      </c>
      <c r="C2839" s="343" t="s">
        <v>3800</v>
      </c>
    </row>
    <row r="2840" spans="1:3" ht="14.25" customHeight="1">
      <c r="A2840" s="234" t="s">
        <v>1904</v>
      </c>
      <c r="B2840" s="227" t="s">
        <v>3105</v>
      </c>
      <c r="C2840" s="344"/>
    </row>
    <row r="2841" spans="1:3" ht="15" customHeight="1" thickBot="1">
      <c r="A2841" s="235" t="s">
        <v>1906</v>
      </c>
      <c r="B2841" s="236" t="s">
        <v>27</v>
      </c>
      <c r="C2841" s="345"/>
    </row>
    <row r="2842" spans="1:3">
      <c r="A2842" s="231" t="s">
        <v>1431</v>
      </c>
      <c r="B2842" s="232" t="s">
        <v>3801</v>
      </c>
      <c r="C2842" s="233" t="s">
        <v>1902</v>
      </c>
    </row>
    <row r="2843" spans="1:3" ht="22.5">
      <c r="A2843" s="234" t="s">
        <v>1433</v>
      </c>
      <c r="B2843" s="227" t="s">
        <v>789</v>
      </c>
      <c r="C2843" s="343" t="s">
        <v>3763</v>
      </c>
    </row>
    <row r="2844" spans="1:3" ht="14.25" customHeight="1">
      <c r="A2844" s="234" t="s">
        <v>1904</v>
      </c>
      <c r="B2844" s="227" t="s">
        <v>1952</v>
      </c>
      <c r="C2844" s="344"/>
    </row>
    <row r="2845" spans="1:3" ht="15" customHeight="1" thickBot="1">
      <c r="A2845" s="235" t="s">
        <v>1906</v>
      </c>
      <c r="B2845" s="236" t="s">
        <v>26</v>
      </c>
      <c r="C2845" s="345"/>
    </row>
    <row r="2846" spans="1:3">
      <c r="A2846" s="231" t="s">
        <v>1431</v>
      </c>
      <c r="B2846" s="232" t="s">
        <v>3802</v>
      </c>
      <c r="C2846" s="233" t="s">
        <v>1902</v>
      </c>
    </row>
    <row r="2847" spans="1:3" ht="14.25" customHeight="1">
      <c r="A2847" s="234" t="s">
        <v>1433</v>
      </c>
      <c r="B2847" s="227" t="s">
        <v>3803</v>
      </c>
      <c r="C2847" s="343" t="s">
        <v>3804</v>
      </c>
    </row>
    <row r="2848" spans="1:3" ht="14.25" customHeight="1">
      <c r="A2848" s="234" t="s">
        <v>1904</v>
      </c>
      <c r="B2848" s="227" t="s">
        <v>1905</v>
      </c>
      <c r="C2848" s="344"/>
    </row>
    <row r="2849" spans="1:3" ht="15" customHeight="1" thickBot="1">
      <c r="A2849" s="235" t="s">
        <v>1906</v>
      </c>
      <c r="B2849" s="236" t="s">
        <v>27</v>
      </c>
      <c r="C2849" s="345"/>
    </row>
    <row r="2850" spans="1:3">
      <c r="A2850" s="231" t="s">
        <v>1431</v>
      </c>
      <c r="B2850" s="232" t="s">
        <v>3805</v>
      </c>
      <c r="C2850" s="233" t="s">
        <v>1902</v>
      </c>
    </row>
    <row r="2851" spans="1:3" ht="14.25" customHeight="1">
      <c r="A2851" s="234" t="s">
        <v>1433</v>
      </c>
      <c r="B2851" s="227" t="s">
        <v>3806</v>
      </c>
      <c r="C2851" s="343" t="s">
        <v>3807</v>
      </c>
    </row>
    <row r="2852" spans="1:3" ht="14.25" customHeight="1">
      <c r="A2852" s="234" t="s">
        <v>1904</v>
      </c>
      <c r="B2852" s="227" t="s">
        <v>1952</v>
      </c>
      <c r="C2852" s="344"/>
    </row>
    <row r="2853" spans="1:3" ht="15" customHeight="1" thickBot="1">
      <c r="A2853" s="235" t="s">
        <v>1906</v>
      </c>
      <c r="B2853" s="236" t="s">
        <v>27</v>
      </c>
      <c r="C2853" s="345"/>
    </row>
    <row r="2854" spans="1:3">
      <c r="A2854" s="231" t="s">
        <v>1431</v>
      </c>
      <c r="B2854" s="232" t="s">
        <v>3808</v>
      </c>
      <c r="C2854" s="233" t="s">
        <v>1902</v>
      </c>
    </row>
    <row r="2855" spans="1:3" ht="14.25" customHeight="1">
      <c r="A2855" s="234" t="s">
        <v>1433</v>
      </c>
      <c r="B2855" s="227" t="s">
        <v>3809</v>
      </c>
      <c r="C2855" s="343" t="s">
        <v>2258</v>
      </c>
    </row>
    <row r="2856" spans="1:3" ht="14.25" customHeight="1">
      <c r="A2856" s="234" t="s">
        <v>1904</v>
      </c>
      <c r="B2856" s="227" t="s">
        <v>3105</v>
      </c>
      <c r="C2856" s="344"/>
    </row>
    <row r="2857" spans="1:3" ht="15" customHeight="1" thickBot="1">
      <c r="A2857" s="235" t="s">
        <v>1906</v>
      </c>
      <c r="B2857" s="236" t="s">
        <v>24</v>
      </c>
      <c r="C2857" s="345"/>
    </row>
    <row r="2858" spans="1:3">
      <c r="A2858" s="231" t="s">
        <v>1431</v>
      </c>
      <c r="B2858" s="232" t="s">
        <v>3810</v>
      </c>
      <c r="C2858" s="233" t="s">
        <v>1902</v>
      </c>
    </row>
    <row r="2859" spans="1:3" ht="14.25" customHeight="1">
      <c r="A2859" s="234" t="s">
        <v>1433</v>
      </c>
      <c r="B2859" s="227" t="s">
        <v>3811</v>
      </c>
      <c r="C2859" s="343" t="s">
        <v>3812</v>
      </c>
    </row>
    <row r="2860" spans="1:3" ht="14.25" customHeight="1">
      <c r="A2860" s="234" t="s">
        <v>1904</v>
      </c>
      <c r="B2860" s="227" t="s">
        <v>1956</v>
      </c>
      <c r="C2860" s="344"/>
    </row>
    <row r="2861" spans="1:3" ht="15" customHeight="1" thickBot="1">
      <c r="A2861" s="235" t="s">
        <v>1906</v>
      </c>
      <c r="B2861" s="236" t="s">
        <v>24</v>
      </c>
      <c r="C2861" s="345"/>
    </row>
    <row r="2862" spans="1:3">
      <c r="A2862" s="231" t="s">
        <v>1431</v>
      </c>
      <c r="B2862" s="232" t="s">
        <v>3813</v>
      </c>
      <c r="C2862" s="233" t="s">
        <v>1902</v>
      </c>
    </row>
    <row r="2863" spans="1:3" ht="14.25" customHeight="1">
      <c r="A2863" s="234" t="s">
        <v>1433</v>
      </c>
      <c r="B2863" s="227" t="s">
        <v>3814</v>
      </c>
      <c r="C2863" s="343" t="s">
        <v>2115</v>
      </c>
    </row>
    <row r="2864" spans="1:3" ht="14.25" customHeight="1">
      <c r="A2864" s="234" t="s">
        <v>1904</v>
      </c>
      <c r="B2864" s="227" t="s">
        <v>1956</v>
      </c>
      <c r="C2864" s="344"/>
    </row>
    <row r="2865" spans="1:3" ht="15" customHeight="1" thickBot="1">
      <c r="A2865" s="235" t="s">
        <v>1906</v>
      </c>
      <c r="B2865" s="236" t="s">
        <v>24</v>
      </c>
      <c r="C2865" s="345"/>
    </row>
    <row r="2866" spans="1:3">
      <c r="A2866" s="231" t="s">
        <v>1431</v>
      </c>
      <c r="B2866" s="232" t="s">
        <v>3815</v>
      </c>
      <c r="C2866" s="233" t="s">
        <v>1902</v>
      </c>
    </row>
    <row r="2867" spans="1:3" ht="14.25" customHeight="1">
      <c r="A2867" s="234" t="s">
        <v>1433</v>
      </c>
      <c r="B2867" s="227" t="s">
        <v>3816</v>
      </c>
      <c r="C2867" s="343" t="s">
        <v>3817</v>
      </c>
    </row>
    <row r="2868" spans="1:3" ht="14.25" customHeight="1">
      <c r="A2868" s="234" t="s">
        <v>1904</v>
      </c>
      <c r="B2868" s="227" t="s">
        <v>1956</v>
      </c>
      <c r="C2868" s="344"/>
    </row>
    <row r="2869" spans="1:3" ht="15" customHeight="1" thickBot="1">
      <c r="A2869" s="235" t="s">
        <v>1906</v>
      </c>
      <c r="B2869" s="236" t="s">
        <v>24</v>
      </c>
      <c r="C2869" s="345"/>
    </row>
    <row r="2870" spans="1:3">
      <c r="A2870" s="231" t="s">
        <v>1431</v>
      </c>
      <c r="B2870" s="232" t="s">
        <v>3818</v>
      </c>
      <c r="C2870" s="233" t="s">
        <v>1902</v>
      </c>
    </row>
    <row r="2871" spans="1:3" ht="14.25" customHeight="1">
      <c r="A2871" s="234" t="s">
        <v>1433</v>
      </c>
      <c r="B2871" s="227" t="s">
        <v>3819</v>
      </c>
      <c r="C2871" s="343" t="s">
        <v>3820</v>
      </c>
    </row>
    <row r="2872" spans="1:3" ht="14.25" customHeight="1">
      <c r="A2872" s="234" t="s">
        <v>1904</v>
      </c>
      <c r="B2872" s="227" t="s">
        <v>1956</v>
      </c>
      <c r="C2872" s="344"/>
    </row>
    <row r="2873" spans="1:3" ht="15" customHeight="1" thickBot="1">
      <c r="A2873" s="235" t="s">
        <v>1906</v>
      </c>
      <c r="B2873" s="236" t="s">
        <v>24</v>
      </c>
      <c r="C2873" s="345"/>
    </row>
    <row r="2874" spans="1:3">
      <c r="A2874" s="231" t="s">
        <v>1431</v>
      </c>
      <c r="B2874" s="232" t="s">
        <v>3821</v>
      </c>
      <c r="C2874" s="233" t="s">
        <v>1902</v>
      </c>
    </row>
    <row r="2875" spans="1:3" ht="14.25" customHeight="1">
      <c r="A2875" s="234" t="s">
        <v>1433</v>
      </c>
      <c r="B2875" s="227" t="s">
        <v>3822</v>
      </c>
      <c r="C2875" s="343" t="s">
        <v>3823</v>
      </c>
    </row>
    <row r="2876" spans="1:3" ht="14.25" customHeight="1">
      <c r="A2876" s="234" t="s">
        <v>1904</v>
      </c>
      <c r="B2876" s="227" t="s">
        <v>1930</v>
      </c>
      <c r="C2876" s="344"/>
    </row>
    <row r="2877" spans="1:3" ht="15" customHeight="1" thickBot="1">
      <c r="A2877" s="235" t="s">
        <v>1906</v>
      </c>
      <c r="B2877" s="236" t="s">
        <v>26</v>
      </c>
      <c r="C2877" s="345"/>
    </row>
    <row r="2878" spans="1:3">
      <c r="A2878" s="231" t="s">
        <v>1431</v>
      </c>
      <c r="B2878" s="232" t="s">
        <v>3824</v>
      </c>
      <c r="C2878" s="233" t="s">
        <v>1902</v>
      </c>
    </row>
    <row r="2879" spans="1:3" ht="14.25" customHeight="1">
      <c r="A2879" s="234" t="s">
        <v>1433</v>
      </c>
      <c r="B2879" s="227" t="s">
        <v>3825</v>
      </c>
      <c r="C2879" s="343" t="s">
        <v>2258</v>
      </c>
    </row>
    <row r="2880" spans="1:3" ht="14.25" customHeight="1">
      <c r="A2880" s="234" t="s">
        <v>1904</v>
      </c>
      <c r="B2880" s="227" t="s">
        <v>1956</v>
      </c>
      <c r="C2880" s="344"/>
    </row>
    <row r="2881" spans="1:3" ht="15" customHeight="1" thickBot="1">
      <c r="A2881" s="235" t="s">
        <v>1906</v>
      </c>
      <c r="B2881" s="236" t="s">
        <v>24</v>
      </c>
      <c r="C2881" s="345"/>
    </row>
    <row r="2882" spans="1:3">
      <c r="A2882" s="231" t="s">
        <v>1431</v>
      </c>
      <c r="B2882" s="232" t="s">
        <v>3826</v>
      </c>
      <c r="C2882" s="233" t="s">
        <v>1902</v>
      </c>
    </row>
    <row r="2883" spans="1:3" ht="22.5">
      <c r="A2883" s="234" t="s">
        <v>1433</v>
      </c>
      <c r="B2883" s="227" t="s">
        <v>3827</v>
      </c>
      <c r="C2883" s="343" t="s">
        <v>3757</v>
      </c>
    </row>
    <row r="2884" spans="1:3" ht="14.25" customHeight="1">
      <c r="A2884" s="234" t="s">
        <v>1904</v>
      </c>
      <c r="B2884" s="227" t="s">
        <v>1930</v>
      </c>
      <c r="C2884" s="344"/>
    </row>
    <row r="2885" spans="1:3" ht="15" customHeight="1" thickBot="1">
      <c r="A2885" s="235" t="s">
        <v>1906</v>
      </c>
      <c r="B2885" s="236" t="s">
        <v>27</v>
      </c>
      <c r="C2885" s="345"/>
    </row>
    <row r="2886" spans="1:3">
      <c r="A2886" s="231" t="s">
        <v>1431</v>
      </c>
      <c r="B2886" s="232" t="s">
        <v>3828</v>
      </c>
      <c r="C2886" s="233" t="s">
        <v>1902</v>
      </c>
    </row>
    <row r="2887" spans="1:3" ht="14.25" customHeight="1">
      <c r="A2887" s="234" t="s">
        <v>1433</v>
      </c>
      <c r="B2887" s="227" t="s">
        <v>717</v>
      </c>
      <c r="C2887" s="343" t="s">
        <v>3503</v>
      </c>
    </row>
    <row r="2888" spans="1:3" ht="14.25" customHeight="1">
      <c r="A2888" s="234" t="s">
        <v>1904</v>
      </c>
      <c r="B2888" s="227" t="s">
        <v>2370</v>
      </c>
      <c r="C2888" s="344"/>
    </row>
    <row r="2889" spans="1:3" ht="15" customHeight="1" thickBot="1">
      <c r="A2889" s="235" t="s">
        <v>1906</v>
      </c>
      <c r="B2889" s="236" t="s">
        <v>24</v>
      </c>
      <c r="C2889" s="345"/>
    </row>
    <row r="2890" spans="1:3">
      <c r="A2890" s="231" t="s">
        <v>1431</v>
      </c>
      <c r="B2890" s="232" t="s">
        <v>3829</v>
      </c>
      <c r="C2890" s="233" t="s">
        <v>1902</v>
      </c>
    </row>
    <row r="2891" spans="1:3" ht="14.25" customHeight="1">
      <c r="A2891" s="234" t="s">
        <v>1433</v>
      </c>
      <c r="B2891" s="227" t="s">
        <v>3830</v>
      </c>
      <c r="C2891" s="343" t="s">
        <v>3831</v>
      </c>
    </row>
    <row r="2892" spans="1:3" ht="14.25" customHeight="1">
      <c r="A2892" s="234" t="s">
        <v>1904</v>
      </c>
      <c r="B2892" s="227" t="s">
        <v>2370</v>
      </c>
      <c r="C2892" s="344"/>
    </row>
    <row r="2893" spans="1:3" ht="15" customHeight="1" thickBot="1">
      <c r="A2893" s="235" t="s">
        <v>1906</v>
      </c>
      <c r="B2893" s="236" t="s">
        <v>24</v>
      </c>
      <c r="C2893" s="345"/>
    </row>
    <row r="2894" spans="1:3">
      <c r="A2894" s="231" t="s">
        <v>1431</v>
      </c>
      <c r="B2894" s="232" t="s">
        <v>3832</v>
      </c>
      <c r="C2894" s="233" t="s">
        <v>1902</v>
      </c>
    </row>
    <row r="2895" spans="1:3" ht="14.25" customHeight="1">
      <c r="A2895" s="234" t="s">
        <v>1433</v>
      </c>
      <c r="B2895" s="227" t="s">
        <v>699</v>
      </c>
      <c r="C2895" s="343" t="s">
        <v>3833</v>
      </c>
    </row>
    <row r="2896" spans="1:3" ht="14.25" customHeight="1">
      <c r="A2896" s="234" t="s">
        <v>1904</v>
      </c>
      <c r="B2896" s="227" t="s">
        <v>2370</v>
      </c>
      <c r="C2896" s="344"/>
    </row>
    <row r="2897" spans="1:3" ht="15" customHeight="1" thickBot="1">
      <c r="A2897" s="235" t="s">
        <v>1906</v>
      </c>
      <c r="B2897" s="236" t="s">
        <v>24</v>
      </c>
      <c r="C2897" s="345"/>
    </row>
    <row r="2898" spans="1:3">
      <c r="A2898" s="231" t="s">
        <v>1431</v>
      </c>
      <c r="B2898" s="232" t="s">
        <v>3834</v>
      </c>
      <c r="C2898" s="233" t="s">
        <v>1902</v>
      </c>
    </row>
    <row r="2899" spans="1:3" ht="14.25" customHeight="1">
      <c r="A2899" s="234" t="s">
        <v>1433</v>
      </c>
      <c r="B2899" s="227" t="s">
        <v>701</v>
      </c>
      <c r="C2899" s="343" t="s">
        <v>3835</v>
      </c>
    </row>
    <row r="2900" spans="1:3" ht="14.25" customHeight="1">
      <c r="A2900" s="234" t="s">
        <v>1904</v>
      </c>
      <c r="B2900" s="227" t="s">
        <v>2370</v>
      </c>
      <c r="C2900" s="344"/>
    </row>
    <row r="2901" spans="1:3" ht="15" customHeight="1" thickBot="1">
      <c r="A2901" s="235" t="s">
        <v>1906</v>
      </c>
      <c r="B2901" s="236" t="s">
        <v>24</v>
      </c>
      <c r="C2901" s="345"/>
    </row>
    <row r="2902" spans="1:3">
      <c r="A2902" s="231" t="s">
        <v>1431</v>
      </c>
      <c r="B2902" s="232" t="s">
        <v>3836</v>
      </c>
      <c r="C2902" s="233" t="s">
        <v>1902</v>
      </c>
    </row>
    <row r="2903" spans="1:3" ht="14.25" customHeight="1">
      <c r="A2903" s="234" t="s">
        <v>1433</v>
      </c>
      <c r="B2903" s="227" t="s">
        <v>3837</v>
      </c>
      <c r="C2903" s="343" t="s">
        <v>3838</v>
      </c>
    </row>
    <row r="2904" spans="1:3" ht="14.25" customHeight="1">
      <c r="A2904" s="234" t="s">
        <v>1904</v>
      </c>
      <c r="B2904" s="227" t="s">
        <v>2370</v>
      </c>
      <c r="C2904" s="344"/>
    </row>
    <row r="2905" spans="1:3" ht="15" customHeight="1" thickBot="1">
      <c r="A2905" s="235" t="s">
        <v>1906</v>
      </c>
      <c r="B2905" s="236" t="s">
        <v>24</v>
      </c>
      <c r="C2905" s="345"/>
    </row>
    <row r="2906" spans="1:3">
      <c r="A2906" s="231" t="s">
        <v>1431</v>
      </c>
      <c r="B2906" s="232" t="s">
        <v>3839</v>
      </c>
      <c r="C2906" s="233" t="s">
        <v>1902</v>
      </c>
    </row>
    <row r="2907" spans="1:3" ht="14.25" customHeight="1">
      <c r="A2907" s="234" t="s">
        <v>1433</v>
      </c>
      <c r="B2907" s="227" t="s">
        <v>697</v>
      </c>
      <c r="C2907" s="343" t="s">
        <v>3840</v>
      </c>
    </row>
    <row r="2908" spans="1:3" ht="14.25" customHeight="1">
      <c r="A2908" s="234" t="s">
        <v>1904</v>
      </c>
      <c r="B2908" s="227" t="s">
        <v>2370</v>
      </c>
      <c r="C2908" s="344"/>
    </row>
    <row r="2909" spans="1:3" ht="15" customHeight="1" thickBot="1">
      <c r="A2909" s="235" t="s">
        <v>1906</v>
      </c>
      <c r="B2909" s="236" t="s">
        <v>24</v>
      </c>
      <c r="C2909" s="345"/>
    </row>
    <row r="2910" spans="1:3">
      <c r="A2910" s="231" t="s">
        <v>1431</v>
      </c>
      <c r="B2910" s="232" t="s">
        <v>3841</v>
      </c>
      <c r="C2910" s="233" t="s">
        <v>1902</v>
      </c>
    </row>
    <row r="2911" spans="1:3" ht="22.5">
      <c r="A2911" s="234" t="s">
        <v>1433</v>
      </c>
      <c r="B2911" s="227" t="s">
        <v>703</v>
      </c>
      <c r="C2911" s="343" t="s">
        <v>3842</v>
      </c>
    </row>
    <row r="2912" spans="1:3" ht="14.25" customHeight="1">
      <c r="A2912" s="234" t="s">
        <v>1904</v>
      </c>
      <c r="B2912" s="227" t="s">
        <v>2370</v>
      </c>
      <c r="C2912" s="344"/>
    </row>
    <row r="2913" spans="1:3" ht="15" customHeight="1" thickBot="1">
      <c r="A2913" s="235" t="s">
        <v>1906</v>
      </c>
      <c r="B2913" s="236" t="s">
        <v>24</v>
      </c>
      <c r="C2913" s="345"/>
    </row>
    <row r="2914" spans="1:3">
      <c r="A2914" s="231" t="s">
        <v>1431</v>
      </c>
      <c r="B2914" s="232" t="s">
        <v>3843</v>
      </c>
      <c r="C2914" s="233" t="s">
        <v>1902</v>
      </c>
    </row>
    <row r="2915" spans="1:3" ht="14.25" customHeight="1">
      <c r="A2915" s="234" t="s">
        <v>1433</v>
      </c>
      <c r="B2915" s="227" t="s">
        <v>3844</v>
      </c>
      <c r="C2915" s="343" t="s">
        <v>3845</v>
      </c>
    </row>
    <row r="2916" spans="1:3" ht="14.25" customHeight="1">
      <c r="A2916" s="234" t="s">
        <v>1904</v>
      </c>
      <c r="B2916" s="227" t="s">
        <v>2370</v>
      </c>
      <c r="C2916" s="344"/>
    </row>
    <row r="2917" spans="1:3" ht="15" customHeight="1" thickBot="1">
      <c r="A2917" s="235" t="s">
        <v>1906</v>
      </c>
      <c r="B2917" s="236" t="s">
        <v>26</v>
      </c>
      <c r="C2917" s="345"/>
    </row>
    <row r="2918" spans="1:3">
      <c r="A2918" s="231" t="s">
        <v>1431</v>
      </c>
      <c r="B2918" s="232" t="s">
        <v>3846</v>
      </c>
      <c r="C2918" s="233" t="s">
        <v>1902</v>
      </c>
    </row>
    <row r="2919" spans="1:3" ht="14.25" customHeight="1">
      <c r="A2919" s="234" t="s">
        <v>1433</v>
      </c>
      <c r="B2919" s="227" t="s">
        <v>713</v>
      </c>
      <c r="C2919" s="343" t="s">
        <v>3847</v>
      </c>
    </row>
    <row r="2920" spans="1:3" ht="14.25" customHeight="1">
      <c r="A2920" s="234" t="s">
        <v>1904</v>
      </c>
      <c r="B2920" s="227" t="s">
        <v>2370</v>
      </c>
      <c r="C2920" s="344"/>
    </row>
    <row r="2921" spans="1:3" ht="15" customHeight="1" thickBot="1">
      <c r="A2921" s="235" t="s">
        <v>1906</v>
      </c>
      <c r="B2921" s="236" t="s">
        <v>24</v>
      </c>
      <c r="C2921" s="345"/>
    </row>
    <row r="2922" spans="1:3">
      <c r="A2922" s="231" t="s">
        <v>1431</v>
      </c>
      <c r="B2922" s="232" t="s">
        <v>3848</v>
      </c>
      <c r="C2922" s="233" t="s">
        <v>1902</v>
      </c>
    </row>
    <row r="2923" spans="1:3" ht="14.25" customHeight="1">
      <c r="A2923" s="234" t="s">
        <v>1433</v>
      </c>
      <c r="B2923" s="227" t="s">
        <v>711</v>
      </c>
      <c r="C2923" s="343" t="s">
        <v>3849</v>
      </c>
    </row>
    <row r="2924" spans="1:3" ht="14.25" customHeight="1">
      <c r="A2924" s="234" t="s">
        <v>1904</v>
      </c>
      <c r="B2924" s="227" t="s">
        <v>2370</v>
      </c>
      <c r="C2924" s="344"/>
    </row>
    <row r="2925" spans="1:3" ht="15" customHeight="1" thickBot="1">
      <c r="A2925" s="235" t="s">
        <v>1906</v>
      </c>
      <c r="B2925" s="236" t="s">
        <v>24</v>
      </c>
      <c r="C2925" s="345"/>
    </row>
    <row r="2926" spans="1:3">
      <c r="A2926" s="231" t="s">
        <v>1431</v>
      </c>
      <c r="B2926" s="232" t="s">
        <v>3850</v>
      </c>
      <c r="C2926" s="233" t="s">
        <v>1902</v>
      </c>
    </row>
    <row r="2927" spans="1:3" ht="14.25" customHeight="1">
      <c r="A2927" s="234" t="s">
        <v>1433</v>
      </c>
      <c r="B2927" s="227" t="s">
        <v>3851</v>
      </c>
      <c r="C2927" s="343" t="s">
        <v>3018</v>
      </c>
    </row>
    <row r="2928" spans="1:3" ht="14.25" customHeight="1">
      <c r="A2928" s="234" t="s">
        <v>1904</v>
      </c>
      <c r="B2928" s="227" t="s">
        <v>2370</v>
      </c>
      <c r="C2928" s="344"/>
    </row>
    <row r="2929" spans="1:3" ht="15" customHeight="1" thickBot="1">
      <c r="A2929" s="235" t="s">
        <v>1906</v>
      </c>
      <c r="B2929" s="236" t="s">
        <v>24</v>
      </c>
      <c r="C2929" s="345"/>
    </row>
    <row r="2930" spans="1:3">
      <c r="A2930" s="231" t="s">
        <v>1431</v>
      </c>
      <c r="B2930" s="232" t="s">
        <v>3852</v>
      </c>
      <c r="C2930" s="233" t="s">
        <v>1902</v>
      </c>
    </row>
    <row r="2931" spans="1:3" ht="14.25" customHeight="1">
      <c r="A2931" s="234" t="s">
        <v>1433</v>
      </c>
      <c r="B2931" s="227" t="s">
        <v>707</v>
      </c>
      <c r="C2931" s="343" t="s">
        <v>3853</v>
      </c>
    </row>
    <row r="2932" spans="1:3" ht="14.25" customHeight="1">
      <c r="A2932" s="234" t="s">
        <v>1904</v>
      </c>
      <c r="B2932" s="227" t="s">
        <v>2370</v>
      </c>
      <c r="C2932" s="344"/>
    </row>
    <row r="2933" spans="1:3" ht="15" customHeight="1" thickBot="1">
      <c r="A2933" s="235" t="s">
        <v>1906</v>
      </c>
      <c r="B2933" s="236" t="s">
        <v>24</v>
      </c>
      <c r="C2933" s="345"/>
    </row>
    <row r="2934" spans="1:3">
      <c r="A2934" s="231" t="s">
        <v>1431</v>
      </c>
      <c r="B2934" s="232" t="s">
        <v>3854</v>
      </c>
      <c r="C2934" s="233" t="s">
        <v>1902</v>
      </c>
    </row>
    <row r="2935" spans="1:3" ht="14.25" customHeight="1">
      <c r="A2935" s="234" t="s">
        <v>1433</v>
      </c>
      <c r="B2935" s="227" t="s">
        <v>3855</v>
      </c>
      <c r="C2935" s="343" t="s">
        <v>3856</v>
      </c>
    </row>
    <row r="2936" spans="1:3" ht="14.25" customHeight="1">
      <c r="A2936" s="234" t="s">
        <v>1904</v>
      </c>
      <c r="B2936" s="227" t="s">
        <v>2370</v>
      </c>
      <c r="C2936" s="344"/>
    </row>
    <row r="2937" spans="1:3" ht="15" customHeight="1" thickBot="1">
      <c r="A2937" s="235" t="s">
        <v>1906</v>
      </c>
      <c r="B2937" s="236" t="s">
        <v>24</v>
      </c>
      <c r="C2937" s="345"/>
    </row>
    <row r="2938" spans="1:3">
      <c r="A2938" s="231" t="s">
        <v>1431</v>
      </c>
      <c r="B2938" s="232" t="s">
        <v>3857</v>
      </c>
      <c r="C2938" s="233" t="s">
        <v>1902</v>
      </c>
    </row>
    <row r="2939" spans="1:3" ht="14.25" customHeight="1">
      <c r="A2939" s="234" t="s">
        <v>1433</v>
      </c>
      <c r="B2939" s="227" t="s">
        <v>1279</v>
      </c>
      <c r="C2939" s="343" t="s">
        <v>3858</v>
      </c>
    </row>
    <row r="2940" spans="1:3" ht="14.25" customHeight="1">
      <c r="A2940" s="234" t="s">
        <v>1904</v>
      </c>
      <c r="B2940" s="227" t="s">
        <v>2370</v>
      </c>
      <c r="C2940" s="344"/>
    </row>
    <row r="2941" spans="1:3" ht="15" customHeight="1" thickBot="1">
      <c r="A2941" s="235" t="s">
        <v>1906</v>
      </c>
      <c r="B2941" s="236" t="s">
        <v>24</v>
      </c>
      <c r="C2941" s="345"/>
    </row>
    <row r="2942" spans="1:3">
      <c r="A2942" s="231" t="s">
        <v>1431</v>
      </c>
      <c r="B2942" s="232" t="s">
        <v>3859</v>
      </c>
      <c r="C2942" s="233" t="s">
        <v>1902</v>
      </c>
    </row>
    <row r="2943" spans="1:3" ht="14.25" customHeight="1">
      <c r="A2943" s="234" t="s">
        <v>1433</v>
      </c>
      <c r="B2943" s="227" t="s">
        <v>3860</v>
      </c>
      <c r="C2943" s="343" t="s">
        <v>3861</v>
      </c>
    </row>
    <row r="2944" spans="1:3" ht="14.25" customHeight="1">
      <c r="A2944" s="234" t="s">
        <v>1904</v>
      </c>
      <c r="B2944" s="227" t="s">
        <v>1956</v>
      </c>
      <c r="C2944" s="344"/>
    </row>
    <row r="2945" spans="1:3" ht="15" customHeight="1" thickBot="1">
      <c r="A2945" s="235" t="s">
        <v>1906</v>
      </c>
      <c r="B2945" s="236" t="s">
        <v>27</v>
      </c>
      <c r="C2945" s="345"/>
    </row>
    <row r="2946" spans="1:3">
      <c r="A2946" s="231" t="s">
        <v>1431</v>
      </c>
      <c r="B2946" s="232" t="s">
        <v>3862</v>
      </c>
      <c r="C2946" s="233" t="s">
        <v>1902</v>
      </c>
    </row>
    <row r="2947" spans="1:3" ht="14.25" customHeight="1">
      <c r="A2947" s="234" t="s">
        <v>1433</v>
      </c>
      <c r="B2947" s="227" t="s">
        <v>3863</v>
      </c>
      <c r="C2947" s="343" t="s">
        <v>3864</v>
      </c>
    </row>
    <row r="2948" spans="1:3" ht="14.25" customHeight="1">
      <c r="A2948" s="234" t="s">
        <v>1904</v>
      </c>
      <c r="B2948" s="227" t="s">
        <v>2490</v>
      </c>
      <c r="C2948" s="344"/>
    </row>
    <row r="2949" spans="1:3" ht="15" customHeight="1" thickBot="1">
      <c r="A2949" s="235" t="s">
        <v>1906</v>
      </c>
      <c r="B2949" s="236" t="s">
        <v>24</v>
      </c>
      <c r="C2949" s="345"/>
    </row>
    <row r="2950" spans="1:3">
      <c r="A2950" s="231" t="s">
        <v>1431</v>
      </c>
      <c r="B2950" s="232" t="s">
        <v>3865</v>
      </c>
      <c r="C2950" s="233" t="s">
        <v>1902</v>
      </c>
    </row>
    <row r="2951" spans="1:3" ht="14.25" customHeight="1">
      <c r="A2951" s="234" t="s">
        <v>1433</v>
      </c>
      <c r="B2951" s="227" t="s">
        <v>3866</v>
      </c>
      <c r="C2951" s="343" t="s">
        <v>3867</v>
      </c>
    </row>
    <row r="2952" spans="1:3" ht="14.25" customHeight="1">
      <c r="A2952" s="234" t="s">
        <v>1904</v>
      </c>
      <c r="B2952" s="227" t="s">
        <v>2490</v>
      </c>
      <c r="C2952" s="344"/>
    </row>
    <row r="2953" spans="1:3" ht="15" customHeight="1" thickBot="1">
      <c r="A2953" s="235" t="s">
        <v>1906</v>
      </c>
      <c r="B2953" s="236" t="s">
        <v>24</v>
      </c>
      <c r="C2953" s="345"/>
    </row>
    <row r="2954" spans="1:3">
      <c r="A2954" s="231" t="s">
        <v>1431</v>
      </c>
      <c r="B2954" s="232" t="s">
        <v>3868</v>
      </c>
      <c r="C2954" s="233" t="s">
        <v>1902</v>
      </c>
    </row>
    <row r="2955" spans="1:3" ht="22.5">
      <c r="A2955" s="234" t="s">
        <v>1433</v>
      </c>
      <c r="B2955" s="227" t="s">
        <v>3869</v>
      </c>
      <c r="C2955" s="343" t="s">
        <v>3870</v>
      </c>
    </row>
    <row r="2956" spans="1:3" ht="14.25" customHeight="1">
      <c r="A2956" s="234" t="s">
        <v>1904</v>
      </c>
      <c r="B2956" s="227" t="s">
        <v>1977</v>
      </c>
      <c r="C2956" s="344"/>
    </row>
    <row r="2957" spans="1:3" ht="15" customHeight="1" thickBot="1">
      <c r="A2957" s="235" t="s">
        <v>1906</v>
      </c>
      <c r="B2957" s="236" t="s">
        <v>24</v>
      </c>
      <c r="C2957" s="345"/>
    </row>
    <row r="2958" spans="1:3">
      <c r="A2958" s="231" t="s">
        <v>1431</v>
      </c>
      <c r="B2958" s="232" t="s">
        <v>3871</v>
      </c>
      <c r="C2958" s="233" t="s">
        <v>1902</v>
      </c>
    </row>
    <row r="2959" spans="1:3" ht="22.5">
      <c r="A2959" s="234" t="s">
        <v>1433</v>
      </c>
      <c r="B2959" s="227" t="s">
        <v>3872</v>
      </c>
      <c r="C2959" s="343" t="s">
        <v>2258</v>
      </c>
    </row>
    <row r="2960" spans="1:3" ht="14.25" customHeight="1">
      <c r="A2960" s="234" t="s">
        <v>1904</v>
      </c>
      <c r="B2960" s="227" t="s">
        <v>1981</v>
      </c>
      <c r="C2960" s="344"/>
    </row>
    <row r="2961" spans="1:3" ht="15" customHeight="1" thickBot="1">
      <c r="A2961" s="235" t="s">
        <v>1906</v>
      </c>
      <c r="B2961" s="236" t="s">
        <v>24</v>
      </c>
      <c r="C2961" s="345"/>
    </row>
    <row r="2962" spans="1:3">
      <c r="A2962" s="231" t="s">
        <v>1431</v>
      </c>
      <c r="B2962" s="232" t="s">
        <v>3873</v>
      </c>
      <c r="C2962" s="233" t="s">
        <v>1902</v>
      </c>
    </row>
    <row r="2963" spans="1:3" ht="22.5">
      <c r="A2963" s="234" t="s">
        <v>1433</v>
      </c>
      <c r="B2963" s="227" t="s">
        <v>3874</v>
      </c>
      <c r="C2963" s="343" t="s">
        <v>2258</v>
      </c>
    </row>
    <row r="2964" spans="1:3" ht="14.25" customHeight="1">
      <c r="A2964" s="234" t="s">
        <v>1904</v>
      </c>
      <c r="B2964" s="227" t="s">
        <v>1942</v>
      </c>
      <c r="C2964" s="344"/>
    </row>
    <row r="2965" spans="1:3" ht="15" customHeight="1" thickBot="1">
      <c r="A2965" s="235" t="s">
        <v>1906</v>
      </c>
      <c r="B2965" s="236" t="s">
        <v>24</v>
      </c>
      <c r="C2965" s="345"/>
    </row>
    <row r="2966" spans="1:3">
      <c r="A2966" s="231" t="s">
        <v>1431</v>
      </c>
      <c r="B2966" s="232" t="s">
        <v>3875</v>
      </c>
      <c r="C2966" s="233" t="s">
        <v>1902</v>
      </c>
    </row>
    <row r="2967" spans="1:3" ht="22.5">
      <c r="A2967" s="234" t="s">
        <v>1433</v>
      </c>
      <c r="B2967" s="227" t="s">
        <v>3876</v>
      </c>
      <c r="C2967" s="343" t="s">
        <v>2258</v>
      </c>
    </row>
    <row r="2968" spans="1:3" ht="14.25" customHeight="1">
      <c r="A2968" s="234" t="s">
        <v>1904</v>
      </c>
      <c r="B2968" s="227" t="s">
        <v>1942</v>
      </c>
      <c r="C2968" s="344"/>
    </row>
    <row r="2969" spans="1:3" ht="15" customHeight="1" thickBot="1">
      <c r="A2969" s="235" t="s">
        <v>1906</v>
      </c>
      <c r="B2969" s="236" t="s">
        <v>24</v>
      </c>
      <c r="C2969" s="345"/>
    </row>
    <row r="2970" spans="1:3">
      <c r="A2970" s="231" t="s">
        <v>1431</v>
      </c>
      <c r="B2970" s="232" t="s">
        <v>3877</v>
      </c>
      <c r="C2970" s="233" t="s">
        <v>1902</v>
      </c>
    </row>
    <row r="2971" spans="1:3" ht="22.5">
      <c r="A2971" s="234" t="s">
        <v>1433</v>
      </c>
      <c r="B2971" s="227" t="s">
        <v>3878</v>
      </c>
      <c r="C2971" s="343" t="s">
        <v>2258</v>
      </c>
    </row>
    <row r="2972" spans="1:3" ht="14.25" customHeight="1">
      <c r="A2972" s="234" t="s">
        <v>1904</v>
      </c>
      <c r="B2972" s="227" t="s">
        <v>1942</v>
      </c>
      <c r="C2972" s="344"/>
    </row>
    <row r="2973" spans="1:3" ht="15" customHeight="1" thickBot="1">
      <c r="A2973" s="235" t="s">
        <v>1906</v>
      </c>
      <c r="B2973" s="236" t="s">
        <v>24</v>
      </c>
      <c r="C2973" s="345"/>
    </row>
    <row r="2974" spans="1:3">
      <c r="A2974" s="231" t="s">
        <v>1431</v>
      </c>
      <c r="B2974" s="232" t="s">
        <v>3879</v>
      </c>
      <c r="C2974" s="233" t="s">
        <v>1902</v>
      </c>
    </row>
    <row r="2975" spans="1:3" ht="22.5">
      <c r="A2975" s="234" t="s">
        <v>1433</v>
      </c>
      <c r="B2975" s="227" t="s">
        <v>3880</v>
      </c>
      <c r="C2975" s="343" t="s">
        <v>2691</v>
      </c>
    </row>
    <row r="2976" spans="1:3" ht="14.25" customHeight="1">
      <c r="A2976" s="234" t="s">
        <v>1904</v>
      </c>
      <c r="B2976" s="227" t="s">
        <v>2490</v>
      </c>
      <c r="C2976" s="344"/>
    </row>
    <row r="2977" spans="1:3" ht="15" customHeight="1" thickBot="1">
      <c r="A2977" s="235" t="s">
        <v>1906</v>
      </c>
      <c r="B2977" s="236" t="s">
        <v>24</v>
      </c>
      <c r="C2977" s="345"/>
    </row>
    <row r="2978" spans="1:3">
      <c r="A2978" s="231" t="s">
        <v>1431</v>
      </c>
      <c r="B2978" s="232" t="s">
        <v>3881</v>
      </c>
      <c r="C2978" s="233" t="s">
        <v>1902</v>
      </c>
    </row>
    <row r="2979" spans="1:3" ht="22.5">
      <c r="A2979" s="234" t="s">
        <v>1433</v>
      </c>
      <c r="B2979" s="227" t="s">
        <v>3882</v>
      </c>
      <c r="C2979" s="343" t="s">
        <v>3883</v>
      </c>
    </row>
    <row r="2980" spans="1:3" ht="14.25" customHeight="1">
      <c r="A2980" s="234" t="s">
        <v>1904</v>
      </c>
      <c r="B2980" s="227" t="s">
        <v>2490</v>
      </c>
      <c r="C2980" s="344"/>
    </row>
    <row r="2981" spans="1:3" ht="15" customHeight="1" thickBot="1">
      <c r="A2981" s="235" t="s">
        <v>1906</v>
      </c>
      <c r="B2981" s="236" t="s">
        <v>24</v>
      </c>
      <c r="C2981" s="345"/>
    </row>
    <row r="2982" spans="1:3">
      <c r="A2982" s="231" t="s">
        <v>1431</v>
      </c>
      <c r="B2982" s="232" t="s">
        <v>3884</v>
      </c>
      <c r="C2982" s="233" t="s">
        <v>1902</v>
      </c>
    </row>
    <row r="2983" spans="1:3" ht="22.5">
      <c r="A2983" s="234" t="s">
        <v>1433</v>
      </c>
      <c r="B2983" s="227" t="s">
        <v>3885</v>
      </c>
      <c r="C2983" s="343" t="s">
        <v>3886</v>
      </c>
    </row>
    <row r="2984" spans="1:3" ht="14.25" customHeight="1">
      <c r="A2984" s="234" t="s">
        <v>1904</v>
      </c>
      <c r="B2984" s="227" t="s">
        <v>2490</v>
      </c>
      <c r="C2984" s="344"/>
    </row>
    <row r="2985" spans="1:3" ht="15" customHeight="1" thickBot="1">
      <c r="A2985" s="235" t="s">
        <v>1906</v>
      </c>
      <c r="B2985" s="236" t="s">
        <v>24</v>
      </c>
      <c r="C2985" s="345"/>
    </row>
    <row r="2986" spans="1:3">
      <c r="A2986" s="231" t="s">
        <v>1431</v>
      </c>
      <c r="B2986" s="232" t="s">
        <v>3887</v>
      </c>
      <c r="C2986" s="233" t="s">
        <v>1902</v>
      </c>
    </row>
    <row r="2987" spans="1:3" ht="22.5">
      <c r="A2987" s="234" t="s">
        <v>1433</v>
      </c>
      <c r="B2987" s="227" t="s">
        <v>1256</v>
      </c>
      <c r="C2987" s="343" t="s">
        <v>3888</v>
      </c>
    </row>
    <row r="2988" spans="1:3" ht="14.25" customHeight="1">
      <c r="A2988" s="234" t="s">
        <v>1904</v>
      </c>
      <c r="B2988" s="227" t="s">
        <v>2490</v>
      </c>
      <c r="C2988" s="344"/>
    </row>
    <row r="2989" spans="1:3" ht="15" customHeight="1" thickBot="1">
      <c r="A2989" s="235" t="s">
        <v>1906</v>
      </c>
      <c r="B2989" s="236" t="s">
        <v>24</v>
      </c>
      <c r="C2989" s="345"/>
    </row>
    <row r="2990" spans="1:3">
      <c r="A2990" s="231" t="s">
        <v>1431</v>
      </c>
      <c r="B2990" s="232" t="s">
        <v>3889</v>
      </c>
      <c r="C2990" s="233" t="s">
        <v>1902</v>
      </c>
    </row>
    <row r="2991" spans="1:3" ht="22.5">
      <c r="A2991" s="234" t="s">
        <v>1433</v>
      </c>
      <c r="B2991" s="227" t="s">
        <v>1258</v>
      </c>
      <c r="C2991" s="343" t="s">
        <v>3890</v>
      </c>
    </row>
    <row r="2992" spans="1:3" ht="14.25" customHeight="1">
      <c r="A2992" s="234" t="s">
        <v>1904</v>
      </c>
      <c r="B2992" s="227" t="s">
        <v>2490</v>
      </c>
      <c r="C2992" s="344"/>
    </row>
    <row r="2993" spans="1:3" ht="15" customHeight="1" thickBot="1">
      <c r="A2993" s="235" t="s">
        <v>1906</v>
      </c>
      <c r="B2993" s="236" t="s">
        <v>24</v>
      </c>
      <c r="C2993" s="345"/>
    </row>
    <row r="2994" spans="1:3">
      <c r="A2994" s="231" t="s">
        <v>1431</v>
      </c>
      <c r="B2994" s="232" t="s">
        <v>3891</v>
      </c>
      <c r="C2994" s="233" t="s">
        <v>1902</v>
      </c>
    </row>
    <row r="2995" spans="1:3" ht="14.25" customHeight="1">
      <c r="A2995" s="234" t="s">
        <v>1433</v>
      </c>
      <c r="B2995" s="227" t="s">
        <v>3892</v>
      </c>
      <c r="C2995" s="343" t="s">
        <v>3893</v>
      </c>
    </row>
    <row r="2996" spans="1:3" ht="14.25" customHeight="1">
      <c r="A2996" s="234" t="s">
        <v>1904</v>
      </c>
      <c r="B2996" s="227" t="s">
        <v>2490</v>
      </c>
      <c r="C2996" s="344"/>
    </row>
    <row r="2997" spans="1:3" ht="15" customHeight="1" thickBot="1">
      <c r="A2997" s="235" t="s">
        <v>1906</v>
      </c>
      <c r="B2997" s="236" t="s">
        <v>24</v>
      </c>
      <c r="C2997" s="345"/>
    </row>
    <row r="2998" spans="1:3">
      <c r="A2998" s="231" t="s">
        <v>1431</v>
      </c>
      <c r="B2998" s="232" t="s">
        <v>3894</v>
      </c>
      <c r="C2998" s="233" t="s">
        <v>1902</v>
      </c>
    </row>
    <row r="2999" spans="1:3" ht="14.25" customHeight="1">
      <c r="A2999" s="234" t="s">
        <v>1433</v>
      </c>
      <c r="B2999" s="227" t="s">
        <v>1121</v>
      </c>
      <c r="C2999" s="343" t="s">
        <v>3895</v>
      </c>
    </row>
    <row r="3000" spans="1:3" ht="14.25" customHeight="1">
      <c r="A3000" s="234" t="s">
        <v>1904</v>
      </c>
      <c r="B3000" s="227" t="s">
        <v>2490</v>
      </c>
      <c r="C3000" s="344"/>
    </row>
    <row r="3001" spans="1:3" ht="15" customHeight="1" thickBot="1">
      <c r="A3001" s="235" t="s">
        <v>1906</v>
      </c>
      <c r="B3001" s="236" t="s">
        <v>24</v>
      </c>
      <c r="C3001" s="345"/>
    </row>
    <row r="3002" spans="1:3">
      <c r="A3002" s="231" t="s">
        <v>1431</v>
      </c>
      <c r="B3002" s="232" t="s">
        <v>3896</v>
      </c>
      <c r="C3002" s="233" t="s">
        <v>1902</v>
      </c>
    </row>
    <row r="3003" spans="1:3" ht="14.25" customHeight="1">
      <c r="A3003" s="234" t="s">
        <v>1433</v>
      </c>
      <c r="B3003" s="227" t="s">
        <v>3897</v>
      </c>
      <c r="C3003" s="343" t="s">
        <v>3898</v>
      </c>
    </row>
    <row r="3004" spans="1:3" ht="14.25" customHeight="1">
      <c r="A3004" s="234" t="s">
        <v>1904</v>
      </c>
      <c r="B3004" s="227" t="s">
        <v>2490</v>
      </c>
      <c r="C3004" s="344"/>
    </row>
    <row r="3005" spans="1:3" ht="15" customHeight="1" thickBot="1">
      <c r="A3005" s="235" t="s">
        <v>1906</v>
      </c>
      <c r="B3005" s="236" t="s">
        <v>24</v>
      </c>
      <c r="C3005" s="345"/>
    </row>
    <row r="3006" spans="1:3">
      <c r="A3006" s="231" t="s">
        <v>1431</v>
      </c>
      <c r="B3006" s="232" t="s">
        <v>3899</v>
      </c>
      <c r="C3006" s="233" t="s">
        <v>1902</v>
      </c>
    </row>
    <row r="3007" spans="1:3" ht="14.25" customHeight="1">
      <c r="A3007" s="234" t="s">
        <v>1433</v>
      </c>
      <c r="B3007" s="227" t="s">
        <v>1125</v>
      </c>
      <c r="C3007" s="343" t="s">
        <v>3900</v>
      </c>
    </row>
    <row r="3008" spans="1:3" ht="14.25" customHeight="1">
      <c r="A3008" s="234" t="s">
        <v>1904</v>
      </c>
      <c r="B3008" s="227" t="s">
        <v>2490</v>
      </c>
      <c r="C3008" s="344"/>
    </row>
    <row r="3009" spans="1:3" ht="15" customHeight="1" thickBot="1">
      <c r="A3009" s="235" t="s">
        <v>1906</v>
      </c>
      <c r="B3009" s="236" t="s">
        <v>24</v>
      </c>
      <c r="C3009" s="345"/>
    </row>
    <row r="3010" spans="1:3">
      <c r="A3010" s="231" t="s">
        <v>1431</v>
      </c>
      <c r="B3010" s="232" t="s">
        <v>3901</v>
      </c>
      <c r="C3010" s="233" t="s">
        <v>1902</v>
      </c>
    </row>
    <row r="3011" spans="1:3" ht="14.25" customHeight="1">
      <c r="A3011" s="234" t="s">
        <v>1433</v>
      </c>
      <c r="B3011" s="227" t="s">
        <v>1127</v>
      </c>
      <c r="C3011" s="343" t="s">
        <v>3902</v>
      </c>
    </row>
    <row r="3012" spans="1:3" ht="14.25" customHeight="1">
      <c r="A3012" s="234" t="s">
        <v>1904</v>
      </c>
      <c r="B3012" s="227" t="s">
        <v>2490</v>
      </c>
      <c r="C3012" s="344"/>
    </row>
    <row r="3013" spans="1:3" ht="15" customHeight="1" thickBot="1">
      <c r="A3013" s="235" t="s">
        <v>1906</v>
      </c>
      <c r="B3013" s="236" t="s">
        <v>24</v>
      </c>
      <c r="C3013" s="345"/>
    </row>
    <row r="3014" spans="1:3">
      <c r="A3014" s="231" t="s">
        <v>1431</v>
      </c>
      <c r="B3014" s="232" t="s">
        <v>3903</v>
      </c>
      <c r="C3014" s="233" t="s">
        <v>1902</v>
      </c>
    </row>
    <row r="3015" spans="1:3" ht="14.25" customHeight="1">
      <c r="A3015" s="234" t="s">
        <v>1433</v>
      </c>
      <c r="B3015" s="227" t="s">
        <v>3904</v>
      </c>
      <c r="C3015" s="343" t="s">
        <v>2751</v>
      </c>
    </row>
    <row r="3016" spans="1:3" ht="14.25" customHeight="1">
      <c r="A3016" s="234" t="s">
        <v>1904</v>
      </c>
      <c r="B3016" s="227" t="s">
        <v>2490</v>
      </c>
      <c r="C3016" s="344"/>
    </row>
    <row r="3017" spans="1:3" ht="15" customHeight="1" thickBot="1">
      <c r="A3017" s="235" t="s">
        <v>1906</v>
      </c>
      <c r="B3017" s="236" t="s">
        <v>24</v>
      </c>
      <c r="C3017" s="345"/>
    </row>
    <row r="3018" spans="1:3">
      <c r="A3018" s="231" t="s">
        <v>1431</v>
      </c>
      <c r="B3018" s="232" t="s">
        <v>3905</v>
      </c>
      <c r="C3018" s="233" t="s">
        <v>1902</v>
      </c>
    </row>
    <row r="3019" spans="1:3" ht="22.5">
      <c r="A3019" s="234" t="s">
        <v>1433</v>
      </c>
      <c r="B3019" s="227" t="s">
        <v>695</v>
      </c>
      <c r="C3019" s="343" t="s">
        <v>3906</v>
      </c>
    </row>
    <row r="3020" spans="1:3" ht="14.25" customHeight="1">
      <c r="A3020" s="234" t="s">
        <v>1904</v>
      </c>
      <c r="B3020" s="227" t="s">
        <v>2370</v>
      </c>
      <c r="C3020" s="344"/>
    </row>
    <row r="3021" spans="1:3" ht="15" customHeight="1" thickBot="1">
      <c r="A3021" s="235" t="s">
        <v>1906</v>
      </c>
      <c r="B3021" s="236" t="s">
        <v>24</v>
      </c>
      <c r="C3021" s="345"/>
    </row>
    <row r="3022" spans="1:3">
      <c r="A3022" s="231" t="s">
        <v>1431</v>
      </c>
      <c r="B3022" s="232" t="s">
        <v>3907</v>
      </c>
      <c r="C3022" s="233" t="s">
        <v>1902</v>
      </c>
    </row>
    <row r="3023" spans="1:3" ht="14.25" customHeight="1">
      <c r="A3023" s="234" t="s">
        <v>1433</v>
      </c>
      <c r="B3023" s="227" t="s">
        <v>723</v>
      </c>
      <c r="C3023" s="343" t="s">
        <v>3908</v>
      </c>
    </row>
    <row r="3024" spans="1:3" ht="14.25" customHeight="1">
      <c r="A3024" s="234" t="s">
        <v>1904</v>
      </c>
      <c r="B3024" s="227" t="s">
        <v>1956</v>
      </c>
      <c r="C3024" s="344"/>
    </row>
    <row r="3025" spans="1:3" ht="15" customHeight="1" thickBot="1">
      <c r="A3025" s="235" t="s">
        <v>1906</v>
      </c>
      <c r="B3025" s="236" t="s">
        <v>24</v>
      </c>
      <c r="C3025" s="345"/>
    </row>
    <row r="3026" spans="1:3">
      <c r="A3026" s="231" t="s">
        <v>1431</v>
      </c>
      <c r="B3026" s="232" t="s">
        <v>3909</v>
      </c>
      <c r="C3026" s="233" t="s">
        <v>1902</v>
      </c>
    </row>
    <row r="3027" spans="1:3" ht="14.25" customHeight="1">
      <c r="A3027" s="234" t="s">
        <v>1433</v>
      </c>
      <c r="B3027" s="227" t="s">
        <v>3910</v>
      </c>
      <c r="C3027" s="343" t="s">
        <v>3911</v>
      </c>
    </row>
    <row r="3028" spans="1:3" ht="14.25" customHeight="1">
      <c r="A3028" s="234" t="s">
        <v>1904</v>
      </c>
      <c r="B3028" s="227" t="s">
        <v>2370</v>
      </c>
      <c r="C3028" s="344"/>
    </row>
    <row r="3029" spans="1:3" ht="15" customHeight="1" thickBot="1">
      <c r="A3029" s="235" t="s">
        <v>1906</v>
      </c>
      <c r="B3029" s="236" t="s">
        <v>24</v>
      </c>
      <c r="C3029" s="345"/>
    </row>
    <row r="3030" spans="1:3">
      <c r="A3030" s="231" t="s">
        <v>1431</v>
      </c>
      <c r="B3030" s="232" t="s">
        <v>3912</v>
      </c>
      <c r="C3030" s="233" t="s">
        <v>1902</v>
      </c>
    </row>
    <row r="3031" spans="1:3" ht="14.25" customHeight="1">
      <c r="A3031" s="234" t="s">
        <v>1433</v>
      </c>
      <c r="B3031" s="227" t="s">
        <v>3913</v>
      </c>
      <c r="C3031" s="343" t="s">
        <v>3914</v>
      </c>
    </row>
    <row r="3032" spans="1:3" ht="14.25" customHeight="1">
      <c r="A3032" s="234" t="s">
        <v>1904</v>
      </c>
      <c r="B3032" s="227" t="s">
        <v>2146</v>
      </c>
      <c r="C3032" s="344"/>
    </row>
    <row r="3033" spans="1:3" ht="15" customHeight="1" thickBot="1">
      <c r="A3033" s="235" t="s">
        <v>1906</v>
      </c>
      <c r="B3033" s="236" t="s">
        <v>24</v>
      </c>
      <c r="C3033" s="345"/>
    </row>
    <row r="3034" spans="1:3">
      <c r="A3034" s="231" t="s">
        <v>1431</v>
      </c>
      <c r="B3034" s="232" t="s">
        <v>3915</v>
      </c>
      <c r="C3034" s="233" t="s">
        <v>1902</v>
      </c>
    </row>
    <row r="3035" spans="1:3" ht="14.25" customHeight="1">
      <c r="A3035" s="234" t="s">
        <v>1433</v>
      </c>
      <c r="B3035" s="227" t="s">
        <v>3916</v>
      </c>
      <c r="C3035" s="343" t="s">
        <v>3917</v>
      </c>
    </row>
    <row r="3036" spans="1:3" ht="14.25" customHeight="1">
      <c r="A3036" s="234" t="s">
        <v>1904</v>
      </c>
      <c r="B3036" s="227" t="s">
        <v>2146</v>
      </c>
      <c r="C3036" s="344"/>
    </row>
    <row r="3037" spans="1:3" ht="15" customHeight="1" thickBot="1">
      <c r="A3037" s="235" t="s">
        <v>1906</v>
      </c>
      <c r="B3037" s="236" t="s">
        <v>24</v>
      </c>
      <c r="C3037" s="345"/>
    </row>
    <row r="3038" spans="1:3">
      <c r="A3038" s="231" t="s">
        <v>1431</v>
      </c>
      <c r="B3038" s="232" t="s">
        <v>3918</v>
      </c>
      <c r="C3038" s="233" t="s">
        <v>1902</v>
      </c>
    </row>
    <row r="3039" spans="1:3" ht="14.25" customHeight="1">
      <c r="A3039" s="234" t="s">
        <v>1433</v>
      </c>
      <c r="B3039" s="227" t="s">
        <v>3919</v>
      </c>
      <c r="C3039" s="343" t="s">
        <v>3920</v>
      </c>
    </row>
    <row r="3040" spans="1:3" ht="14.25" customHeight="1">
      <c r="A3040" s="234" t="s">
        <v>1904</v>
      </c>
      <c r="B3040" s="227" t="s">
        <v>2146</v>
      </c>
      <c r="C3040" s="344"/>
    </row>
    <row r="3041" spans="1:3" ht="15" customHeight="1" thickBot="1">
      <c r="A3041" s="235" t="s">
        <v>1906</v>
      </c>
      <c r="B3041" s="236" t="s">
        <v>24</v>
      </c>
      <c r="C3041" s="345"/>
    </row>
    <row r="3042" spans="1:3">
      <c r="A3042" s="231" t="s">
        <v>1431</v>
      </c>
      <c r="B3042" s="232" t="s">
        <v>3921</v>
      </c>
      <c r="C3042" s="233" t="s">
        <v>1902</v>
      </c>
    </row>
    <row r="3043" spans="1:3" ht="14.25" customHeight="1">
      <c r="A3043" s="234" t="s">
        <v>1433</v>
      </c>
      <c r="B3043" s="227" t="s">
        <v>3922</v>
      </c>
      <c r="C3043" s="343" t="s">
        <v>3348</v>
      </c>
    </row>
    <row r="3044" spans="1:3" ht="14.25" customHeight="1">
      <c r="A3044" s="234" t="s">
        <v>1904</v>
      </c>
      <c r="B3044" s="227" t="s">
        <v>1977</v>
      </c>
      <c r="C3044" s="344"/>
    </row>
    <row r="3045" spans="1:3" ht="15" customHeight="1" thickBot="1">
      <c r="A3045" s="235" t="s">
        <v>1906</v>
      </c>
      <c r="B3045" s="236" t="s">
        <v>24</v>
      </c>
      <c r="C3045" s="345"/>
    </row>
    <row r="3046" spans="1:3">
      <c r="A3046" s="231" t="s">
        <v>1431</v>
      </c>
      <c r="B3046" s="232" t="s">
        <v>3923</v>
      </c>
      <c r="C3046" s="233" t="s">
        <v>1902</v>
      </c>
    </row>
    <row r="3047" spans="1:3" ht="14.25" customHeight="1">
      <c r="A3047" s="234" t="s">
        <v>1433</v>
      </c>
      <c r="B3047" s="227" t="s">
        <v>3924</v>
      </c>
      <c r="C3047" s="343" t="s">
        <v>3256</v>
      </c>
    </row>
    <row r="3048" spans="1:3" ht="14.25" customHeight="1">
      <c r="A3048" s="234" t="s">
        <v>1904</v>
      </c>
      <c r="B3048" s="227" t="s">
        <v>1977</v>
      </c>
      <c r="C3048" s="344"/>
    </row>
    <row r="3049" spans="1:3" ht="15" customHeight="1" thickBot="1">
      <c r="A3049" s="235" t="s">
        <v>1906</v>
      </c>
      <c r="B3049" s="236" t="s">
        <v>27</v>
      </c>
      <c r="C3049" s="345"/>
    </row>
    <row r="3050" spans="1:3">
      <c r="A3050" s="231" t="s">
        <v>1431</v>
      </c>
      <c r="B3050" s="232" t="s">
        <v>3925</v>
      </c>
      <c r="C3050" s="233" t="s">
        <v>1902</v>
      </c>
    </row>
    <row r="3051" spans="1:3" ht="14.25" customHeight="1">
      <c r="A3051" s="234" t="s">
        <v>1433</v>
      </c>
      <c r="B3051" s="227" t="s">
        <v>3926</v>
      </c>
      <c r="C3051" s="343" t="s">
        <v>1918</v>
      </c>
    </row>
    <row r="3052" spans="1:3" ht="14.25" customHeight="1">
      <c r="A3052" s="234" t="s">
        <v>1904</v>
      </c>
      <c r="B3052" s="227" t="s">
        <v>1977</v>
      </c>
      <c r="C3052" s="344"/>
    </row>
    <row r="3053" spans="1:3" ht="15" customHeight="1" thickBot="1">
      <c r="A3053" s="235" t="s">
        <v>1906</v>
      </c>
      <c r="B3053" s="236" t="s">
        <v>24</v>
      </c>
      <c r="C3053" s="345"/>
    </row>
    <row r="3054" spans="1:3">
      <c r="A3054" s="231" t="s">
        <v>1431</v>
      </c>
      <c r="B3054" s="232" t="s">
        <v>3927</v>
      </c>
      <c r="C3054" s="233" t="s">
        <v>1902</v>
      </c>
    </row>
    <row r="3055" spans="1:3" ht="14.25" customHeight="1">
      <c r="A3055" s="234" t="s">
        <v>1433</v>
      </c>
      <c r="B3055" s="227" t="s">
        <v>3928</v>
      </c>
      <c r="C3055" s="343" t="s">
        <v>1918</v>
      </c>
    </row>
    <row r="3056" spans="1:3" ht="14.25" customHeight="1">
      <c r="A3056" s="234" t="s">
        <v>1904</v>
      </c>
      <c r="B3056" s="227" t="s">
        <v>1977</v>
      </c>
      <c r="C3056" s="344"/>
    </row>
    <row r="3057" spans="1:3" ht="15" customHeight="1" thickBot="1">
      <c r="A3057" s="235" t="s">
        <v>1906</v>
      </c>
      <c r="B3057" s="236" t="s">
        <v>24</v>
      </c>
      <c r="C3057" s="345"/>
    </row>
    <row r="3058" spans="1:3">
      <c r="A3058" s="231" t="s">
        <v>1431</v>
      </c>
      <c r="B3058" s="232" t="s">
        <v>3929</v>
      </c>
      <c r="C3058" s="233" t="s">
        <v>1902</v>
      </c>
    </row>
    <row r="3059" spans="1:3" ht="14.25" customHeight="1">
      <c r="A3059" s="234" t="s">
        <v>1433</v>
      </c>
      <c r="B3059" s="227" t="s">
        <v>3930</v>
      </c>
      <c r="C3059" s="343" t="s">
        <v>1918</v>
      </c>
    </row>
    <row r="3060" spans="1:3" ht="14.25" customHeight="1">
      <c r="A3060" s="234" t="s">
        <v>1904</v>
      </c>
      <c r="B3060" s="227" t="s">
        <v>1977</v>
      </c>
      <c r="C3060" s="344"/>
    </row>
    <row r="3061" spans="1:3" ht="15" customHeight="1" thickBot="1">
      <c r="A3061" s="235" t="s">
        <v>1906</v>
      </c>
      <c r="B3061" s="236" t="s">
        <v>24</v>
      </c>
      <c r="C3061" s="345"/>
    </row>
    <row r="3062" spans="1:3">
      <c r="A3062" s="231" t="s">
        <v>1431</v>
      </c>
      <c r="B3062" s="232" t="s">
        <v>3931</v>
      </c>
      <c r="C3062" s="233" t="s">
        <v>1902</v>
      </c>
    </row>
    <row r="3063" spans="1:3" ht="22.5">
      <c r="A3063" s="234" t="s">
        <v>1433</v>
      </c>
      <c r="B3063" s="227" t="s">
        <v>3932</v>
      </c>
      <c r="C3063" s="343" t="s">
        <v>3933</v>
      </c>
    </row>
    <row r="3064" spans="1:3" ht="14.25" customHeight="1">
      <c r="A3064" s="234" t="s">
        <v>1904</v>
      </c>
      <c r="B3064" s="227" t="s">
        <v>1977</v>
      </c>
      <c r="C3064" s="344"/>
    </row>
    <row r="3065" spans="1:3" ht="15" customHeight="1" thickBot="1">
      <c r="A3065" s="235" t="s">
        <v>1906</v>
      </c>
      <c r="B3065" s="236" t="s">
        <v>24</v>
      </c>
      <c r="C3065" s="345"/>
    </row>
    <row r="3066" spans="1:3">
      <c r="A3066" s="231" t="s">
        <v>1431</v>
      </c>
      <c r="B3066" s="232" t="s">
        <v>3934</v>
      </c>
      <c r="C3066" s="233" t="s">
        <v>1902</v>
      </c>
    </row>
    <row r="3067" spans="1:3" ht="14.25" customHeight="1">
      <c r="A3067" s="234" t="s">
        <v>1433</v>
      </c>
      <c r="B3067" s="227" t="s">
        <v>3935</v>
      </c>
      <c r="C3067" s="343" t="s">
        <v>3936</v>
      </c>
    </row>
    <row r="3068" spans="1:3" ht="14.25" customHeight="1">
      <c r="A3068" s="234" t="s">
        <v>1904</v>
      </c>
      <c r="B3068" s="227" t="s">
        <v>1956</v>
      </c>
      <c r="C3068" s="344"/>
    </row>
    <row r="3069" spans="1:3" ht="15" customHeight="1" thickBot="1">
      <c r="A3069" s="235" t="s">
        <v>1906</v>
      </c>
      <c r="B3069" s="236" t="s">
        <v>27</v>
      </c>
      <c r="C3069" s="345"/>
    </row>
    <row r="3070" spans="1:3">
      <c r="A3070" s="231" t="s">
        <v>1431</v>
      </c>
      <c r="B3070" s="232" t="s">
        <v>3937</v>
      </c>
      <c r="C3070" s="233" t="s">
        <v>1902</v>
      </c>
    </row>
    <row r="3071" spans="1:3" ht="14.25" customHeight="1">
      <c r="A3071" s="234" t="s">
        <v>1433</v>
      </c>
      <c r="B3071" s="227" t="s">
        <v>3938</v>
      </c>
      <c r="C3071" s="343" t="s">
        <v>3939</v>
      </c>
    </row>
    <row r="3072" spans="1:3" ht="14.25" customHeight="1">
      <c r="A3072" s="234" t="s">
        <v>1904</v>
      </c>
      <c r="B3072" s="227" t="s">
        <v>1934</v>
      </c>
      <c r="C3072" s="344"/>
    </row>
    <row r="3073" spans="1:3" ht="15" customHeight="1" thickBot="1">
      <c r="A3073" s="235" t="s">
        <v>1906</v>
      </c>
      <c r="B3073" s="236" t="s">
        <v>24</v>
      </c>
      <c r="C3073" s="345"/>
    </row>
    <row r="3074" spans="1:3">
      <c r="A3074" s="231" t="s">
        <v>1431</v>
      </c>
      <c r="B3074" s="232" t="s">
        <v>3940</v>
      </c>
      <c r="C3074" s="233" t="s">
        <v>1902</v>
      </c>
    </row>
    <row r="3075" spans="1:3" ht="22.5">
      <c r="A3075" s="234" t="s">
        <v>1433</v>
      </c>
      <c r="B3075" s="227" t="s">
        <v>3941</v>
      </c>
      <c r="C3075" s="343" t="s">
        <v>3942</v>
      </c>
    </row>
    <row r="3076" spans="1:3" ht="14.25" customHeight="1">
      <c r="A3076" s="234" t="s">
        <v>1904</v>
      </c>
      <c r="B3076" s="227" t="s">
        <v>1970</v>
      </c>
      <c r="C3076" s="344"/>
    </row>
    <row r="3077" spans="1:3" ht="15" customHeight="1" thickBot="1">
      <c r="A3077" s="235" t="s">
        <v>1906</v>
      </c>
      <c r="B3077" s="236" t="s">
        <v>27</v>
      </c>
      <c r="C3077" s="345"/>
    </row>
    <row r="3078" spans="1:3">
      <c r="A3078" s="231" t="s">
        <v>1431</v>
      </c>
      <c r="B3078" s="232" t="s">
        <v>3943</v>
      </c>
      <c r="C3078" s="233" t="s">
        <v>1902</v>
      </c>
    </row>
    <row r="3079" spans="1:3" ht="14.25" customHeight="1">
      <c r="A3079" s="234" t="s">
        <v>1433</v>
      </c>
      <c r="B3079" s="227" t="s">
        <v>3944</v>
      </c>
      <c r="C3079" s="343" t="s">
        <v>3945</v>
      </c>
    </row>
    <row r="3080" spans="1:3" ht="14.25" customHeight="1">
      <c r="A3080" s="234" t="s">
        <v>1904</v>
      </c>
      <c r="B3080" s="227" t="s">
        <v>1970</v>
      </c>
      <c r="C3080" s="344"/>
    </row>
    <row r="3081" spans="1:3" ht="15" customHeight="1" thickBot="1">
      <c r="A3081" s="235" t="s">
        <v>1906</v>
      </c>
      <c r="B3081" s="236" t="s">
        <v>27</v>
      </c>
      <c r="C3081" s="345"/>
    </row>
    <row r="3082" spans="1:3">
      <c r="A3082" s="231" t="s">
        <v>1431</v>
      </c>
      <c r="B3082" s="232" t="s">
        <v>3946</v>
      </c>
      <c r="C3082" s="233" t="s">
        <v>1902</v>
      </c>
    </row>
    <row r="3083" spans="1:3" ht="14.25" customHeight="1">
      <c r="A3083" s="234" t="s">
        <v>1433</v>
      </c>
      <c r="B3083" s="227" t="s">
        <v>3947</v>
      </c>
      <c r="C3083" s="343" t="s">
        <v>3948</v>
      </c>
    </row>
    <row r="3084" spans="1:3" ht="14.25" customHeight="1">
      <c r="A3084" s="234" t="s">
        <v>1904</v>
      </c>
      <c r="B3084" s="227" t="s">
        <v>2370</v>
      </c>
      <c r="C3084" s="344"/>
    </row>
    <row r="3085" spans="1:3" ht="15" customHeight="1" thickBot="1">
      <c r="A3085" s="235" t="s">
        <v>1906</v>
      </c>
      <c r="B3085" s="236" t="s">
        <v>24</v>
      </c>
      <c r="C3085" s="345"/>
    </row>
    <row r="3086" spans="1:3">
      <c r="A3086" s="231" t="s">
        <v>1431</v>
      </c>
      <c r="B3086" s="232" t="s">
        <v>3949</v>
      </c>
      <c r="C3086" s="233" t="s">
        <v>1902</v>
      </c>
    </row>
    <row r="3087" spans="1:3" ht="14.25" customHeight="1">
      <c r="A3087" s="234" t="s">
        <v>1433</v>
      </c>
      <c r="B3087" s="227" t="s">
        <v>3950</v>
      </c>
      <c r="C3087" s="343" t="s">
        <v>2258</v>
      </c>
    </row>
    <row r="3088" spans="1:3" ht="14.25" customHeight="1">
      <c r="A3088" s="234" t="s">
        <v>1904</v>
      </c>
      <c r="B3088" s="227" t="s">
        <v>2370</v>
      </c>
      <c r="C3088" s="344"/>
    </row>
    <row r="3089" spans="1:3" ht="15" customHeight="1" thickBot="1">
      <c r="A3089" s="235" t="s">
        <v>1906</v>
      </c>
      <c r="B3089" s="236" t="s">
        <v>24</v>
      </c>
      <c r="C3089" s="345"/>
    </row>
    <row r="3090" spans="1:3">
      <c r="A3090" s="231" t="s">
        <v>1431</v>
      </c>
      <c r="B3090" s="232" t="s">
        <v>3951</v>
      </c>
      <c r="C3090" s="233" t="s">
        <v>1902</v>
      </c>
    </row>
    <row r="3091" spans="1:3" ht="14.25" customHeight="1">
      <c r="A3091" s="234" t="s">
        <v>1433</v>
      </c>
      <c r="B3091" s="227" t="s">
        <v>3952</v>
      </c>
      <c r="C3091" s="343" t="s">
        <v>3953</v>
      </c>
    </row>
    <row r="3092" spans="1:3" ht="14.25" customHeight="1">
      <c r="A3092" s="234" t="s">
        <v>1904</v>
      </c>
      <c r="B3092" s="227" t="s">
        <v>2370</v>
      </c>
      <c r="C3092" s="344"/>
    </row>
    <row r="3093" spans="1:3" ht="15" customHeight="1" thickBot="1">
      <c r="A3093" s="235" t="s">
        <v>1906</v>
      </c>
      <c r="B3093" s="236" t="s">
        <v>24</v>
      </c>
      <c r="C3093" s="345"/>
    </row>
    <row r="3094" spans="1:3">
      <c r="A3094" s="231" t="s">
        <v>1431</v>
      </c>
      <c r="B3094" s="232" t="s">
        <v>3954</v>
      </c>
      <c r="C3094" s="233" t="s">
        <v>1902</v>
      </c>
    </row>
    <row r="3095" spans="1:3" ht="14.25" customHeight="1">
      <c r="A3095" s="234" t="s">
        <v>1433</v>
      </c>
      <c r="B3095" s="227" t="s">
        <v>3955</v>
      </c>
      <c r="C3095" s="343" t="s">
        <v>3953</v>
      </c>
    </row>
    <row r="3096" spans="1:3" ht="14.25" customHeight="1">
      <c r="A3096" s="234" t="s">
        <v>1904</v>
      </c>
      <c r="B3096" s="227" t="s">
        <v>2370</v>
      </c>
      <c r="C3096" s="344"/>
    </row>
    <row r="3097" spans="1:3" ht="15" customHeight="1" thickBot="1">
      <c r="A3097" s="235" t="s">
        <v>1906</v>
      </c>
      <c r="B3097" s="236" t="s">
        <v>24</v>
      </c>
      <c r="C3097" s="345"/>
    </row>
    <row r="3098" spans="1:3">
      <c r="A3098" s="231" t="s">
        <v>1431</v>
      </c>
      <c r="B3098" s="232" t="s">
        <v>3956</v>
      </c>
      <c r="C3098" s="233" t="s">
        <v>1902</v>
      </c>
    </row>
    <row r="3099" spans="1:3" ht="14.25" customHeight="1">
      <c r="A3099" s="234" t="s">
        <v>1433</v>
      </c>
      <c r="B3099" s="227" t="s">
        <v>3957</v>
      </c>
      <c r="C3099" s="343" t="s">
        <v>3958</v>
      </c>
    </row>
    <row r="3100" spans="1:3" ht="14.25" customHeight="1">
      <c r="A3100" s="234" t="s">
        <v>1904</v>
      </c>
      <c r="B3100" s="227" t="s">
        <v>2370</v>
      </c>
      <c r="C3100" s="344"/>
    </row>
    <row r="3101" spans="1:3" ht="15" customHeight="1" thickBot="1">
      <c r="A3101" s="235" t="s">
        <v>1906</v>
      </c>
      <c r="B3101" s="236" t="s">
        <v>24</v>
      </c>
      <c r="C3101" s="345"/>
    </row>
    <row r="3102" spans="1:3">
      <c r="A3102" s="231" t="s">
        <v>1431</v>
      </c>
      <c r="B3102" s="232" t="s">
        <v>3959</v>
      </c>
      <c r="C3102" s="233" t="s">
        <v>1902</v>
      </c>
    </row>
    <row r="3103" spans="1:3" ht="22.5">
      <c r="A3103" s="234" t="s">
        <v>1433</v>
      </c>
      <c r="B3103" s="227" t="s">
        <v>3960</v>
      </c>
      <c r="C3103" s="343" t="s">
        <v>3961</v>
      </c>
    </row>
    <row r="3104" spans="1:3" ht="14.25" customHeight="1">
      <c r="A3104" s="234" t="s">
        <v>1904</v>
      </c>
      <c r="B3104" s="227" t="s">
        <v>2146</v>
      </c>
      <c r="C3104" s="344"/>
    </row>
    <row r="3105" spans="1:3" ht="15" customHeight="1" thickBot="1">
      <c r="A3105" s="235" t="s">
        <v>1906</v>
      </c>
      <c r="B3105" s="236" t="s">
        <v>24</v>
      </c>
      <c r="C3105" s="345"/>
    </row>
    <row r="3106" spans="1:3">
      <c r="A3106" s="231" t="s">
        <v>1431</v>
      </c>
      <c r="B3106" s="232" t="s">
        <v>3962</v>
      </c>
      <c r="C3106" s="233" t="s">
        <v>1902</v>
      </c>
    </row>
    <row r="3107" spans="1:3" ht="14.25" customHeight="1">
      <c r="A3107" s="234" t="s">
        <v>1433</v>
      </c>
      <c r="B3107" s="227" t="s">
        <v>3963</v>
      </c>
      <c r="C3107" s="343" t="s">
        <v>3964</v>
      </c>
    </row>
    <row r="3108" spans="1:3" ht="14.25" customHeight="1">
      <c r="A3108" s="234" t="s">
        <v>1904</v>
      </c>
      <c r="B3108" s="227" t="s">
        <v>1977</v>
      </c>
      <c r="C3108" s="344"/>
    </row>
    <row r="3109" spans="1:3" ht="15" customHeight="1" thickBot="1">
      <c r="A3109" s="235" t="s">
        <v>1906</v>
      </c>
      <c r="B3109" s="236" t="s">
        <v>24</v>
      </c>
      <c r="C3109" s="345"/>
    </row>
    <row r="3110" spans="1:3">
      <c r="A3110" s="231" t="s">
        <v>1431</v>
      </c>
      <c r="B3110" s="232" t="s">
        <v>3965</v>
      </c>
      <c r="C3110" s="233" t="s">
        <v>1902</v>
      </c>
    </row>
    <row r="3111" spans="1:3" ht="22.5">
      <c r="A3111" s="234" t="s">
        <v>1433</v>
      </c>
      <c r="B3111" s="227" t="s">
        <v>3966</v>
      </c>
      <c r="C3111" s="343" t="s">
        <v>2258</v>
      </c>
    </row>
    <row r="3112" spans="1:3" ht="14.25" customHeight="1">
      <c r="A3112" s="234" t="s">
        <v>1904</v>
      </c>
      <c r="B3112" s="227" t="s">
        <v>1977</v>
      </c>
      <c r="C3112" s="344"/>
    </row>
    <row r="3113" spans="1:3" ht="15" customHeight="1" thickBot="1">
      <c r="A3113" s="235" t="s">
        <v>1906</v>
      </c>
      <c r="B3113" s="236" t="s">
        <v>24</v>
      </c>
      <c r="C3113" s="345"/>
    </row>
    <row r="3114" spans="1:3">
      <c r="A3114" s="231" t="s">
        <v>1431</v>
      </c>
      <c r="B3114" s="232" t="s">
        <v>3967</v>
      </c>
      <c r="C3114" s="233" t="s">
        <v>1902</v>
      </c>
    </row>
    <row r="3115" spans="1:3" ht="14.25" customHeight="1">
      <c r="A3115" s="234" t="s">
        <v>1433</v>
      </c>
      <c r="B3115" s="227" t="s">
        <v>3968</v>
      </c>
      <c r="C3115" s="343" t="s">
        <v>3969</v>
      </c>
    </row>
    <row r="3116" spans="1:3" ht="14.25" customHeight="1">
      <c r="A3116" s="234" t="s">
        <v>1904</v>
      </c>
      <c r="B3116" s="227" t="s">
        <v>3105</v>
      </c>
      <c r="C3116" s="344"/>
    </row>
    <row r="3117" spans="1:3" ht="15" customHeight="1" thickBot="1">
      <c r="A3117" s="235" t="s">
        <v>1906</v>
      </c>
      <c r="B3117" s="236" t="s">
        <v>24</v>
      </c>
      <c r="C3117" s="345"/>
    </row>
    <row r="3118" spans="1:3">
      <c r="A3118" s="231" t="s">
        <v>1431</v>
      </c>
      <c r="B3118" s="232" t="s">
        <v>3970</v>
      </c>
      <c r="C3118" s="233" t="s">
        <v>1902</v>
      </c>
    </row>
    <row r="3119" spans="1:3" ht="14.25" customHeight="1">
      <c r="A3119" s="234" t="s">
        <v>1433</v>
      </c>
      <c r="B3119" s="227" t="s">
        <v>3971</v>
      </c>
      <c r="C3119" s="343" t="s">
        <v>3972</v>
      </c>
    </row>
    <row r="3120" spans="1:3" ht="14.25" customHeight="1">
      <c r="A3120" s="234" t="s">
        <v>1904</v>
      </c>
      <c r="B3120" s="227" t="s">
        <v>2370</v>
      </c>
      <c r="C3120" s="344"/>
    </row>
    <row r="3121" spans="1:3" ht="15" customHeight="1" thickBot="1">
      <c r="A3121" s="235" t="s">
        <v>1906</v>
      </c>
      <c r="B3121" s="236" t="s">
        <v>26</v>
      </c>
      <c r="C3121" s="345"/>
    </row>
    <row r="3122" spans="1:3">
      <c r="A3122" s="231" t="s">
        <v>1431</v>
      </c>
      <c r="B3122" s="232" t="s">
        <v>3973</v>
      </c>
      <c r="C3122" s="233" t="s">
        <v>1902</v>
      </c>
    </row>
    <row r="3123" spans="1:3" ht="14.25" customHeight="1">
      <c r="A3123" s="234" t="s">
        <v>1433</v>
      </c>
      <c r="B3123" s="227" t="s">
        <v>3974</v>
      </c>
      <c r="C3123" s="343" t="s">
        <v>3975</v>
      </c>
    </row>
    <row r="3124" spans="1:3" ht="14.25" customHeight="1">
      <c r="A3124" s="234" t="s">
        <v>1904</v>
      </c>
      <c r="B3124" s="227" t="s">
        <v>2490</v>
      </c>
      <c r="C3124" s="344"/>
    </row>
    <row r="3125" spans="1:3" ht="15" customHeight="1" thickBot="1">
      <c r="A3125" s="235" t="s">
        <v>1906</v>
      </c>
      <c r="B3125" s="236" t="s">
        <v>26</v>
      </c>
      <c r="C3125" s="345"/>
    </row>
    <row r="3126" spans="1:3">
      <c r="A3126" s="231" t="s">
        <v>1431</v>
      </c>
      <c r="B3126" s="232" t="s">
        <v>3976</v>
      </c>
      <c r="C3126" s="233" t="s">
        <v>1902</v>
      </c>
    </row>
    <row r="3127" spans="1:3" ht="14.25" customHeight="1">
      <c r="A3127" s="234" t="s">
        <v>1433</v>
      </c>
      <c r="B3127" s="227" t="s">
        <v>3977</v>
      </c>
      <c r="C3127" s="343" t="s">
        <v>3978</v>
      </c>
    </row>
    <row r="3128" spans="1:3" ht="14.25" customHeight="1">
      <c r="A3128" s="234" t="s">
        <v>1904</v>
      </c>
      <c r="B3128" s="227" t="s">
        <v>2370</v>
      </c>
      <c r="C3128" s="344"/>
    </row>
    <row r="3129" spans="1:3" ht="15" customHeight="1" thickBot="1">
      <c r="A3129" s="235" t="s">
        <v>1906</v>
      </c>
      <c r="B3129" s="236" t="s">
        <v>24</v>
      </c>
      <c r="C3129" s="345"/>
    </row>
    <row r="3130" spans="1:3">
      <c r="A3130" s="231" t="s">
        <v>1431</v>
      </c>
      <c r="B3130" s="232" t="s">
        <v>3979</v>
      </c>
      <c r="C3130" s="233" t="s">
        <v>1902</v>
      </c>
    </row>
    <row r="3131" spans="1:3" ht="14.25" customHeight="1">
      <c r="A3131" s="234" t="s">
        <v>1433</v>
      </c>
      <c r="B3131" s="227" t="s">
        <v>3980</v>
      </c>
      <c r="C3131" s="343" t="s">
        <v>3981</v>
      </c>
    </row>
    <row r="3132" spans="1:3" ht="14.25" customHeight="1">
      <c r="A3132" s="234" t="s">
        <v>1904</v>
      </c>
      <c r="B3132" s="227" t="s">
        <v>2370</v>
      </c>
      <c r="C3132" s="344"/>
    </row>
    <row r="3133" spans="1:3" ht="15" customHeight="1" thickBot="1">
      <c r="A3133" s="235" t="s">
        <v>1906</v>
      </c>
      <c r="B3133" s="236" t="s">
        <v>24</v>
      </c>
      <c r="C3133" s="345"/>
    </row>
    <row r="3134" spans="1:3">
      <c r="A3134" s="231" t="s">
        <v>1431</v>
      </c>
      <c r="B3134" s="232" t="s">
        <v>3982</v>
      </c>
      <c r="C3134" s="233" t="s">
        <v>1902</v>
      </c>
    </row>
    <row r="3135" spans="1:3" ht="22.5">
      <c r="A3135" s="234" t="s">
        <v>1433</v>
      </c>
      <c r="B3135" s="227" t="s">
        <v>3983</v>
      </c>
      <c r="C3135" s="343" t="s">
        <v>3984</v>
      </c>
    </row>
    <row r="3136" spans="1:3" ht="14.25" customHeight="1">
      <c r="A3136" s="234" t="s">
        <v>1904</v>
      </c>
      <c r="B3136" s="227" t="s">
        <v>3105</v>
      </c>
      <c r="C3136" s="344"/>
    </row>
    <row r="3137" spans="1:3" ht="15" customHeight="1" thickBot="1">
      <c r="A3137" s="235" t="s">
        <v>1906</v>
      </c>
      <c r="B3137" s="236" t="s">
        <v>24</v>
      </c>
      <c r="C3137" s="345"/>
    </row>
    <row r="3138" spans="1:3">
      <c r="A3138" s="231" t="s">
        <v>1431</v>
      </c>
      <c r="B3138" s="232" t="s">
        <v>3985</v>
      </c>
      <c r="C3138" s="233" t="s">
        <v>1902</v>
      </c>
    </row>
    <row r="3139" spans="1:3" ht="14.25" customHeight="1">
      <c r="A3139" s="234" t="s">
        <v>1433</v>
      </c>
      <c r="B3139" s="227" t="s">
        <v>3986</v>
      </c>
      <c r="C3139" s="343" t="s">
        <v>3987</v>
      </c>
    </row>
    <row r="3140" spans="1:3" ht="14.25" customHeight="1">
      <c r="A3140" s="234" t="s">
        <v>1904</v>
      </c>
      <c r="B3140" s="227" t="s">
        <v>3105</v>
      </c>
      <c r="C3140" s="344"/>
    </row>
    <row r="3141" spans="1:3" ht="15" customHeight="1" thickBot="1">
      <c r="A3141" s="235" t="s">
        <v>1906</v>
      </c>
      <c r="B3141" s="236" t="s">
        <v>24</v>
      </c>
      <c r="C3141" s="345"/>
    </row>
    <row r="3142" spans="1:3">
      <c r="A3142" s="231" t="s">
        <v>1431</v>
      </c>
      <c r="B3142" s="232" t="s">
        <v>3988</v>
      </c>
      <c r="C3142" s="233" t="s">
        <v>1902</v>
      </c>
    </row>
    <row r="3143" spans="1:3" ht="22.5">
      <c r="A3143" s="234" t="s">
        <v>1433</v>
      </c>
      <c r="B3143" s="227" t="s">
        <v>3989</v>
      </c>
      <c r="C3143" s="343" t="s">
        <v>3990</v>
      </c>
    </row>
    <row r="3144" spans="1:3" ht="14.25" customHeight="1">
      <c r="A3144" s="234" t="s">
        <v>1904</v>
      </c>
      <c r="B3144" s="227" t="s">
        <v>3105</v>
      </c>
      <c r="C3144" s="344"/>
    </row>
    <row r="3145" spans="1:3" ht="15" customHeight="1" thickBot="1">
      <c r="A3145" s="235" t="s">
        <v>1906</v>
      </c>
      <c r="B3145" s="236" t="s">
        <v>24</v>
      </c>
      <c r="C3145" s="345"/>
    </row>
    <row r="3146" spans="1:3">
      <c r="A3146" s="231" t="s">
        <v>1431</v>
      </c>
      <c r="B3146" s="232" t="s">
        <v>3991</v>
      </c>
      <c r="C3146" s="233" t="s">
        <v>1902</v>
      </c>
    </row>
    <row r="3147" spans="1:3" ht="14.25" customHeight="1">
      <c r="A3147" s="234" t="s">
        <v>1433</v>
      </c>
      <c r="B3147" s="227" t="s">
        <v>3992</v>
      </c>
      <c r="C3147" s="343" t="s">
        <v>3993</v>
      </c>
    </row>
    <row r="3148" spans="1:3" ht="14.25" customHeight="1">
      <c r="A3148" s="234" t="s">
        <v>1904</v>
      </c>
      <c r="B3148" s="227" t="s">
        <v>2370</v>
      </c>
      <c r="C3148" s="344"/>
    </row>
    <row r="3149" spans="1:3" ht="15" customHeight="1" thickBot="1">
      <c r="A3149" s="235" t="s">
        <v>1906</v>
      </c>
      <c r="B3149" s="236" t="s">
        <v>24</v>
      </c>
      <c r="C3149" s="345"/>
    </row>
    <row r="3150" spans="1:3">
      <c r="A3150" s="231" t="s">
        <v>1431</v>
      </c>
      <c r="B3150" s="232" t="s">
        <v>3994</v>
      </c>
      <c r="C3150" s="233" t="s">
        <v>1902</v>
      </c>
    </row>
    <row r="3151" spans="1:3" ht="14.25" customHeight="1">
      <c r="A3151" s="234" t="s">
        <v>1433</v>
      </c>
      <c r="B3151" s="227" t="s">
        <v>3995</v>
      </c>
      <c r="C3151" s="343" t="s">
        <v>3993</v>
      </c>
    </row>
    <row r="3152" spans="1:3" ht="14.25" customHeight="1">
      <c r="A3152" s="234" t="s">
        <v>1904</v>
      </c>
      <c r="B3152" s="227" t="s">
        <v>2370</v>
      </c>
      <c r="C3152" s="344"/>
    </row>
    <row r="3153" spans="1:3" ht="15" customHeight="1" thickBot="1">
      <c r="A3153" s="235" t="s">
        <v>1906</v>
      </c>
      <c r="B3153" s="236" t="s">
        <v>24</v>
      </c>
      <c r="C3153" s="345"/>
    </row>
    <row r="3154" spans="1:3">
      <c r="A3154" s="231" t="s">
        <v>1431</v>
      </c>
      <c r="B3154" s="232" t="s">
        <v>3996</v>
      </c>
      <c r="C3154" s="233" t="s">
        <v>1902</v>
      </c>
    </row>
    <row r="3155" spans="1:3" ht="27" customHeight="1">
      <c r="A3155" s="234" t="s">
        <v>1433</v>
      </c>
      <c r="B3155" s="227" t="s">
        <v>3997</v>
      </c>
      <c r="C3155" s="343" t="s">
        <v>2126</v>
      </c>
    </row>
    <row r="3156" spans="1:3" ht="14.25" customHeight="1">
      <c r="A3156" s="234" t="s">
        <v>1904</v>
      </c>
      <c r="B3156" s="227" t="s">
        <v>2490</v>
      </c>
      <c r="C3156" s="344"/>
    </row>
    <row r="3157" spans="1:3" ht="15" customHeight="1" thickBot="1">
      <c r="A3157" s="235" t="s">
        <v>1906</v>
      </c>
      <c r="B3157" s="236" t="s">
        <v>27</v>
      </c>
      <c r="C3157" s="345"/>
    </row>
    <row r="3158" spans="1:3">
      <c r="A3158" s="231" t="s">
        <v>1431</v>
      </c>
      <c r="B3158" s="232" t="s">
        <v>3998</v>
      </c>
      <c r="C3158" s="233" t="s">
        <v>1902</v>
      </c>
    </row>
    <row r="3159" spans="1:3" ht="14.25" customHeight="1">
      <c r="A3159" s="234" t="s">
        <v>1433</v>
      </c>
      <c r="B3159" s="227" t="s">
        <v>3999</v>
      </c>
      <c r="C3159" s="343" t="s">
        <v>2936</v>
      </c>
    </row>
    <row r="3160" spans="1:3" ht="14.25" customHeight="1">
      <c r="A3160" s="234" t="s">
        <v>1904</v>
      </c>
      <c r="B3160" s="227" t="s">
        <v>2490</v>
      </c>
      <c r="C3160" s="344"/>
    </row>
    <row r="3161" spans="1:3" ht="15" customHeight="1" thickBot="1">
      <c r="A3161" s="235" t="s">
        <v>1906</v>
      </c>
      <c r="B3161" s="236" t="s">
        <v>27</v>
      </c>
      <c r="C3161" s="345"/>
    </row>
    <row r="3162" spans="1:3">
      <c r="A3162" s="231" t="s">
        <v>1431</v>
      </c>
      <c r="B3162" s="232" t="s">
        <v>4000</v>
      </c>
      <c r="C3162" s="233" t="s">
        <v>1902</v>
      </c>
    </row>
    <row r="3163" spans="1:3" ht="15" customHeight="1">
      <c r="A3163" s="234" t="s">
        <v>1433</v>
      </c>
      <c r="B3163" s="227" t="s">
        <v>4001</v>
      </c>
      <c r="C3163" s="343" t="s">
        <v>3196</v>
      </c>
    </row>
    <row r="3164" spans="1:3" ht="14.25" customHeight="1">
      <c r="A3164" s="234" t="s">
        <v>1904</v>
      </c>
      <c r="B3164" s="227" t="s">
        <v>2490</v>
      </c>
      <c r="C3164" s="344"/>
    </row>
    <row r="3165" spans="1:3" ht="15" customHeight="1" thickBot="1">
      <c r="A3165" s="235" t="s">
        <v>1906</v>
      </c>
      <c r="B3165" s="236" t="s">
        <v>27</v>
      </c>
      <c r="C3165" s="345"/>
    </row>
    <row r="3166" spans="1:3">
      <c r="A3166" s="231" t="s">
        <v>1431</v>
      </c>
      <c r="B3166" s="232" t="s">
        <v>4002</v>
      </c>
      <c r="C3166" s="233" t="s">
        <v>1902</v>
      </c>
    </row>
    <row r="3167" spans="1:3" ht="22.5">
      <c r="A3167" s="234" t="s">
        <v>1433</v>
      </c>
      <c r="B3167" s="227" t="s">
        <v>4003</v>
      </c>
      <c r="C3167" s="343" t="s">
        <v>4004</v>
      </c>
    </row>
    <row r="3168" spans="1:3" ht="14.25" customHeight="1">
      <c r="A3168" s="234" t="s">
        <v>1904</v>
      </c>
      <c r="B3168" s="227" t="s">
        <v>2490</v>
      </c>
      <c r="C3168" s="344"/>
    </row>
    <row r="3169" spans="1:3" ht="15" customHeight="1" thickBot="1">
      <c r="A3169" s="235" t="s">
        <v>1906</v>
      </c>
      <c r="B3169" s="236" t="s">
        <v>24</v>
      </c>
      <c r="C3169" s="345"/>
    </row>
    <row r="3170" spans="1:3">
      <c r="A3170" s="231" t="s">
        <v>1431</v>
      </c>
      <c r="B3170" s="232" t="s">
        <v>4005</v>
      </c>
      <c r="C3170" s="233" t="s">
        <v>1902</v>
      </c>
    </row>
    <row r="3171" spans="1:3" ht="22.5">
      <c r="A3171" s="234" t="s">
        <v>1433</v>
      </c>
      <c r="B3171" s="227" t="s">
        <v>4006</v>
      </c>
      <c r="C3171" s="343" t="s">
        <v>4007</v>
      </c>
    </row>
    <row r="3172" spans="1:3" ht="14.25" customHeight="1">
      <c r="A3172" s="234" t="s">
        <v>1904</v>
      </c>
      <c r="B3172" s="227" t="s">
        <v>2490</v>
      </c>
      <c r="C3172" s="344"/>
    </row>
    <row r="3173" spans="1:3" ht="15" customHeight="1" thickBot="1">
      <c r="A3173" s="235" t="s">
        <v>1906</v>
      </c>
      <c r="B3173" s="236" t="s">
        <v>24</v>
      </c>
      <c r="C3173" s="345"/>
    </row>
    <row r="3174" spans="1:3">
      <c r="A3174" s="231" t="s">
        <v>1431</v>
      </c>
      <c r="B3174" s="232" t="s">
        <v>4005</v>
      </c>
      <c r="C3174" s="233" t="s">
        <v>1902</v>
      </c>
    </row>
    <row r="3175" spans="1:3" ht="22.5">
      <c r="A3175" s="234" t="s">
        <v>1433</v>
      </c>
      <c r="B3175" s="227" t="s">
        <v>4006</v>
      </c>
      <c r="C3175" s="343" t="s">
        <v>4007</v>
      </c>
    </row>
    <row r="3176" spans="1:3" ht="14.25" customHeight="1">
      <c r="A3176" s="234" t="s">
        <v>1904</v>
      </c>
      <c r="B3176" s="227" t="s">
        <v>2490</v>
      </c>
      <c r="C3176" s="344"/>
    </row>
    <row r="3177" spans="1:3" ht="15" customHeight="1" thickBot="1">
      <c r="A3177" s="235" t="s">
        <v>1906</v>
      </c>
      <c r="B3177" s="236" t="s">
        <v>24</v>
      </c>
      <c r="C3177" s="345"/>
    </row>
    <row r="3178" spans="1:3">
      <c r="A3178" s="231" t="s">
        <v>1431</v>
      </c>
      <c r="B3178" s="232" t="s">
        <v>4008</v>
      </c>
      <c r="C3178" s="233" t="s">
        <v>1902</v>
      </c>
    </row>
    <row r="3179" spans="1:3" ht="14.25" customHeight="1">
      <c r="A3179" s="234" t="s">
        <v>1433</v>
      </c>
      <c r="B3179" s="227" t="s">
        <v>4009</v>
      </c>
      <c r="C3179" s="343" t="s">
        <v>4010</v>
      </c>
    </row>
    <row r="3180" spans="1:3" ht="14.25" customHeight="1">
      <c r="A3180" s="234" t="s">
        <v>1904</v>
      </c>
      <c r="B3180" s="227" t="s">
        <v>2370</v>
      </c>
      <c r="C3180" s="344"/>
    </row>
    <row r="3181" spans="1:3" ht="15" customHeight="1" thickBot="1">
      <c r="A3181" s="235" t="s">
        <v>1906</v>
      </c>
      <c r="B3181" s="236" t="s">
        <v>26</v>
      </c>
      <c r="C3181" s="345"/>
    </row>
    <row r="3182" spans="1:3">
      <c r="A3182" s="231" t="s">
        <v>1431</v>
      </c>
      <c r="B3182" s="232" t="s">
        <v>4011</v>
      </c>
      <c r="C3182" s="233" t="s">
        <v>1902</v>
      </c>
    </row>
    <row r="3183" spans="1:3" ht="14.25" customHeight="1">
      <c r="A3183" s="234" t="s">
        <v>1433</v>
      </c>
      <c r="B3183" s="227" t="s">
        <v>4012</v>
      </c>
      <c r="C3183" s="343" t="s">
        <v>4013</v>
      </c>
    </row>
    <row r="3184" spans="1:3" ht="14.25" customHeight="1">
      <c r="A3184" s="234" t="s">
        <v>1904</v>
      </c>
      <c r="B3184" s="227" t="s">
        <v>2370</v>
      </c>
      <c r="C3184" s="344"/>
    </row>
    <row r="3185" spans="1:3" ht="15" customHeight="1" thickBot="1">
      <c r="A3185" s="235" t="s">
        <v>1906</v>
      </c>
      <c r="B3185" s="236" t="s">
        <v>24</v>
      </c>
      <c r="C3185" s="345"/>
    </row>
    <row r="3186" spans="1:3">
      <c r="A3186" s="231" t="s">
        <v>1431</v>
      </c>
      <c r="B3186" s="232" t="s">
        <v>4014</v>
      </c>
      <c r="C3186" s="233" t="s">
        <v>1902</v>
      </c>
    </row>
    <row r="3187" spans="1:3" ht="14.25" customHeight="1">
      <c r="A3187" s="234" t="s">
        <v>1433</v>
      </c>
      <c r="B3187" s="227" t="s">
        <v>4015</v>
      </c>
      <c r="C3187" s="343" t="s">
        <v>4016</v>
      </c>
    </row>
    <row r="3188" spans="1:3" ht="14.25" customHeight="1">
      <c r="A3188" s="234" t="s">
        <v>1904</v>
      </c>
      <c r="B3188" s="227" t="s">
        <v>1952</v>
      </c>
      <c r="C3188" s="344"/>
    </row>
    <row r="3189" spans="1:3" ht="15" customHeight="1" thickBot="1">
      <c r="A3189" s="235" t="s">
        <v>1906</v>
      </c>
      <c r="B3189" s="236" t="s">
        <v>777</v>
      </c>
      <c r="C3189" s="345"/>
    </row>
    <row r="3190" spans="1:3">
      <c r="A3190" s="231" t="s">
        <v>1431</v>
      </c>
      <c r="B3190" s="232" t="s">
        <v>4017</v>
      </c>
      <c r="C3190" s="233" t="s">
        <v>1902</v>
      </c>
    </row>
    <row r="3191" spans="1:3" ht="22.5">
      <c r="A3191" s="234" t="s">
        <v>1433</v>
      </c>
      <c r="B3191" s="227" t="s">
        <v>4018</v>
      </c>
      <c r="C3191" s="343" t="s">
        <v>4019</v>
      </c>
    </row>
    <row r="3192" spans="1:3" ht="14.25" customHeight="1">
      <c r="A3192" s="234" t="s">
        <v>1904</v>
      </c>
      <c r="B3192" s="227" t="s">
        <v>1952</v>
      </c>
      <c r="C3192" s="344"/>
    </row>
    <row r="3193" spans="1:3" ht="15" customHeight="1" thickBot="1">
      <c r="A3193" s="235" t="s">
        <v>1906</v>
      </c>
      <c r="B3193" s="236" t="s">
        <v>191</v>
      </c>
      <c r="C3193" s="345"/>
    </row>
    <row r="3194" spans="1:3">
      <c r="A3194" s="231" t="s">
        <v>1431</v>
      </c>
      <c r="B3194" s="232" t="s">
        <v>4020</v>
      </c>
      <c r="C3194" s="233" t="s">
        <v>1902</v>
      </c>
    </row>
    <row r="3195" spans="1:3" ht="14.25" customHeight="1">
      <c r="A3195" s="234" t="s">
        <v>1433</v>
      </c>
      <c r="B3195" s="227" t="s">
        <v>647</v>
      </c>
      <c r="C3195" s="343" t="s">
        <v>2424</v>
      </c>
    </row>
    <row r="3196" spans="1:3" ht="14.25" customHeight="1">
      <c r="A3196" s="234" t="s">
        <v>1904</v>
      </c>
      <c r="B3196" s="227" t="s">
        <v>2370</v>
      </c>
      <c r="C3196" s="344"/>
    </row>
    <row r="3197" spans="1:3" ht="15" customHeight="1" thickBot="1">
      <c r="A3197" s="235" t="s">
        <v>1906</v>
      </c>
      <c r="B3197" s="236" t="s">
        <v>24</v>
      </c>
      <c r="C3197" s="345"/>
    </row>
    <row r="3198" spans="1:3">
      <c r="A3198" s="231" t="s">
        <v>1431</v>
      </c>
      <c r="B3198" s="232" t="s">
        <v>4020</v>
      </c>
      <c r="C3198" s="233" t="s">
        <v>1902</v>
      </c>
    </row>
    <row r="3199" spans="1:3" ht="14.25" customHeight="1">
      <c r="A3199" s="234" t="s">
        <v>1433</v>
      </c>
      <c r="B3199" s="227" t="s">
        <v>647</v>
      </c>
      <c r="C3199" s="343" t="s">
        <v>2424</v>
      </c>
    </row>
    <row r="3200" spans="1:3" ht="14.25" customHeight="1">
      <c r="A3200" s="234" t="s">
        <v>1904</v>
      </c>
      <c r="B3200" s="227" t="s">
        <v>2370</v>
      </c>
      <c r="C3200" s="344"/>
    </row>
    <row r="3201" spans="1:3" ht="15" customHeight="1" thickBot="1">
      <c r="A3201" s="235" t="s">
        <v>1906</v>
      </c>
      <c r="B3201" s="236" t="s">
        <v>24</v>
      </c>
      <c r="C3201" s="345"/>
    </row>
    <row r="3202" spans="1:3">
      <c r="A3202" s="231" t="s">
        <v>1431</v>
      </c>
      <c r="B3202" s="232" t="s">
        <v>4021</v>
      </c>
      <c r="C3202" s="233" t="s">
        <v>1902</v>
      </c>
    </row>
    <row r="3203" spans="1:3" ht="22.5">
      <c r="A3203" s="234" t="s">
        <v>1433</v>
      </c>
      <c r="B3203" s="227" t="s">
        <v>4022</v>
      </c>
      <c r="C3203" s="343" t="s">
        <v>4023</v>
      </c>
    </row>
    <row r="3204" spans="1:3" ht="14.25" customHeight="1">
      <c r="A3204" s="234" t="s">
        <v>1904</v>
      </c>
      <c r="B3204" s="227" t="s">
        <v>1952</v>
      </c>
      <c r="C3204" s="344"/>
    </row>
    <row r="3205" spans="1:3" ht="15" customHeight="1" thickBot="1">
      <c r="A3205" s="235" t="s">
        <v>1906</v>
      </c>
      <c r="B3205" s="236" t="s">
        <v>26</v>
      </c>
      <c r="C3205" s="345"/>
    </row>
    <row r="3206" spans="1:3">
      <c r="A3206" s="231" t="s">
        <v>1431</v>
      </c>
      <c r="B3206" s="232" t="s">
        <v>4024</v>
      </c>
      <c r="C3206" s="233" t="s">
        <v>1902</v>
      </c>
    </row>
    <row r="3207" spans="1:3" ht="22.5">
      <c r="A3207" s="234" t="s">
        <v>1433</v>
      </c>
      <c r="B3207" s="227" t="s">
        <v>4025</v>
      </c>
      <c r="C3207" s="343" t="s">
        <v>4026</v>
      </c>
    </row>
    <row r="3208" spans="1:3" ht="14.25" customHeight="1">
      <c r="A3208" s="234" t="s">
        <v>1904</v>
      </c>
      <c r="B3208" s="227" t="s">
        <v>1930</v>
      </c>
      <c r="C3208" s="344"/>
    </row>
    <row r="3209" spans="1:3" ht="15" customHeight="1" thickBot="1">
      <c r="A3209" s="235" t="s">
        <v>1906</v>
      </c>
      <c r="B3209" s="236" t="s">
        <v>26</v>
      </c>
      <c r="C3209" s="345"/>
    </row>
    <row r="3210" spans="1:3">
      <c r="A3210" s="231" t="s">
        <v>1431</v>
      </c>
      <c r="B3210" s="232" t="s">
        <v>4027</v>
      </c>
      <c r="C3210" s="233" t="s">
        <v>1902</v>
      </c>
    </row>
    <row r="3211" spans="1:3" ht="22.5">
      <c r="A3211" s="234" t="s">
        <v>1433</v>
      </c>
      <c r="B3211" s="227" t="s">
        <v>4028</v>
      </c>
      <c r="C3211" s="343" t="s">
        <v>4029</v>
      </c>
    </row>
    <row r="3212" spans="1:3" ht="14.25" customHeight="1">
      <c r="A3212" s="234" t="s">
        <v>1904</v>
      </c>
      <c r="B3212" s="227" t="s">
        <v>1952</v>
      </c>
      <c r="C3212" s="344"/>
    </row>
    <row r="3213" spans="1:3" ht="15" customHeight="1" thickBot="1">
      <c r="A3213" s="235" t="s">
        <v>1906</v>
      </c>
      <c r="B3213" s="236" t="s">
        <v>777</v>
      </c>
      <c r="C3213" s="345"/>
    </row>
    <row r="3214" spans="1:3">
      <c r="A3214" s="231" t="s">
        <v>1431</v>
      </c>
      <c r="B3214" s="232" t="s">
        <v>4030</v>
      </c>
      <c r="C3214" s="233" t="s">
        <v>1902</v>
      </c>
    </row>
    <row r="3215" spans="1:3" ht="14.25" customHeight="1">
      <c r="A3215" s="234" t="s">
        <v>1433</v>
      </c>
      <c r="B3215" s="227" t="s">
        <v>4031</v>
      </c>
      <c r="C3215" s="343" t="s">
        <v>4032</v>
      </c>
    </row>
    <row r="3216" spans="1:3" ht="14.25" customHeight="1">
      <c r="A3216" s="234" t="s">
        <v>1904</v>
      </c>
      <c r="B3216" s="227" t="s">
        <v>1930</v>
      </c>
      <c r="C3216" s="344"/>
    </row>
    <row r="3217" spans="1:3" ht="15" customHeight="1" thickBot="1">
      <c r="A3217" s="235" t="s">
        <v>1906</v>
      </c>
      <c r="B3217" s="236" t="s">
        <v>27</v>
      </c>
      <c r="C3217" s="345"/>
    </row>
    <row r="3218" spans="1:3">
      <c r="A3218" s="231" t="s">
        <v>1431</v>
      </c>
      <c r="B3218" s="232" t="s">
        <v>4033</v>
      </c>
      <c r="C3218" s="233" t="s">
        <v>1902</v>
      </c>
    </row>
    <row r="3219" spans="1:3" ht="33.75">
      <c r="A3219" s="234" t="s">
        <v>1433</v>
      </c>
      <c r="B3219" s="227" t="s">
        <v>4034</v>
      </c>
      <c r="C3219" s="343" t="s">
        <v>2058</v>
      </c>
    </row>
    <row r="3220" spans="1:3" ht="14.25" customHeight="1">
      <c r="A3220" s="234" t="s">
        <v>1904</v>
      </c>
      <c r="B3220" s="227" t="s">
        <v>1956</v>
      </c>
      <c r="C3220" s="344"/>
    </row>
    <row r="3221" spans="1:3" ht="15" customHeight="1" thickBot="1">
      <c r="A3221" s="235" t="s">
        <v>1906</v>
      </c>
      <c r="B3221" s="236" t="s">
        <v>24</v>
      </c>
      <c r="C3221" s="345"/>
    </row>
    <row r="3222" spans="1:3">
      <c r="A3222" s="231" t="s">
        <v>1431</v>
      </c>
      <c r="B3222" s="232" t="s">
        <v>4035</v>
      </c>
      <c r="C3222" s="233" t="s">
        <v>1902</v>
      </c>
    </row>
    <row r="3223" spans="1:3" ht="14.25" customHeight="1">
      <c r="A3223" s="234" t="s">
        <v>1433</v>
      </c>
      <c r="B3223" s="227" t="s">
        <v>4036</v>
      </c>
      <c r="C3223" s="343" t="s">
        <v>2258</v>
      </c>
    </row>
    <row r="3224" spans="1:3" ht="14.25" customHeight="1">
      <c r="A3224" s="234" t="s">
        <v>1904</v>
      </c>
      <c r="B3224" s="227" t="s">
        <v>1934</v>
      </c>
      <c r="C3224" s="344"/>
    </row>
    <row r="3225" spans="1:3" ht="15" customHeight="1" thickBot="1">
      <c r="A3225" s="235" t="s">
        <v>1906</v>
      </c>
      <c r="B3225" s="236" t="s">
        <v>24</v>
      </c>
      <c r="C3225" s="345"/>
    </row>
    <row r="3226" spans="1:3">
      <c r="A3226" s="231" t="s">
        <v>1431</v>
      </c>
      <c r="B3226" s="232" t="s">
        <v>4037</v>
      </c>
      <c r="C3226" s="233" t="s">
        <v>1902</v>
      </c>
    </row>
    <row r="3227" spans="1:3" ht="14.25" customHeight="1">
      <c r="A3227" s="234" t="s">
        <v>1433</v>
      </c>
      <c r="B3227" s="227" t="s">
        <v>4038</v>
      </c>
      <c r="C3227" s="343" t="s">
        <v>2258</v>
      </c>
    </row>
    <row r="3228" spans="1:3" ht="14.25" customHeight="1">
      <c r="A3228" s="234" t="s">
        <v>1904</v>
      </c>
      <c r="B3228" s="227" t="s">
        <v>1934</v>
      </c>
      <c r="C3228" s="344"/>
    </row>
    <row r="3229" spans="1:3" ht="15" customHeight="1" thickBot="1">
      <c r="A3229" s="235" t="s">
        <v>1906</v>
      </c>
      <c r="B3229" s="236" t="s">
        <v>24</v>
      </c>
      <c r="C3229" s="345"/>
    </row>
    <row r="3230" spans="1:3">
      <c r="A3230" s="231" t="s">
        <v>1431</v>
      </c>
      <c r="B3230" s="232" t="s">
        <v>4039</v>
      </c>
      <c r="C3230" s="233" t="s">
        <v>1902</v>
      </c>
    </row>
    <row r="3231" spans="1:3" ht="22.5">
      <c r="A3231" s="234" t="s">
        <v>1433</v>
      </c>
      <c r="B3231" s="227" t="s">
        <v>4040</v>
      </c>
      <c r="C3231" s="343" t="s">
        <v>4041</v>
      </c>
    </row>
    <row r="3232" spans="1:3" ht="14.25" customHeight="1">
      <c r="A3232" s="234" t="s">
        <v>1904</v>
      </c>
      <c r="B3232" s="227" t="s">
        <v>1952</v>
      </c>
      <c r="C3232" s="344"/>
    </row>
    <row r="3233" spans="1:3" ht="15" customHeight="1" thickBot="1">
      <c r="A3233" s="235" t="s">
        <v>1906</v>
      </c>
      <c r="B3233" s="236" t="s">
        <v>26</v>
      </c>
      <c r="C3233" s="345"/>
    </row>
    <row r="3234" spans="1:3">
      <c r="A3234" s="231" t="s">
        <v>1431</v>
      </c>
      <c r="B3234" s="232" t="s">
        <v>4042</v>
      </c>
      <c r="C3234" s="233" t="s">
        <v>1902</v>
      </c>
    </row>
    <row r="3235" spans="1:3" ht="33.75">
      <c r="A3235" s="234" t="s">
        <v>1433</v>
      </c>
      <c r="B3235" s="227" t="s">
        <v>4043</v>
      </c>
      <c r="C3235" s="343" t="s">
        <v>2126</v>
      </c>
    </row>
    <row r="3236" spans="1:3" ht="14.25" customHeight="1">
      <c r="A3236" s="234" t="s">
        <v>1904</v>
      </c>
      <c r="B3236" s="227" t="s">
        <v>1992</v>
      </c>
      <c r="C3236" s="344"/>
    </row>
    <row r="3237" spans="1:3" ht="15" customHeight="1" thickBot="1">
      <c r="A3237" s="235" t="s">
        <v>1906</v>
      </c>
      <c r="B3237" s="236" t="s">
        <v>27</v>
      </c>
      <c r="C3237" s="345"/>
    </row>
    <row r="3238" spans="1:3">
      <c r="A3238" s="231" t="s">
        <v>1431</v>
      </c>
      <c r="B3238" s="232" t="s">
        <v>4044</v>
      </c>
      <c r="C3238" s="233" t="s">
        <v>1902</v>
      </c>
    </row>
    <row r="3239" spans="1:3" ht="33.75">
      <c r="A3239" s="234" t="s">
        <v>1433</v>
      </c>
      <c r="B3239" s="227" t="s">
        <v>4045</v>
      </c>
      <c r="C3239" s="343" t="s">
        <v>2126</v>
      </c>
    </row>
    <row r="3240" spans="1:3" ht="14.25" customHeight="1">
      <c r="A3240" s="234" t="s">
        <v>1904</v>
      </c>
      <c r="B3240" s="227" t="s">
        <v>1992</v>
      </c>
      <c r="C3240" s="344"/>
    </row>
    <row r="3241" spans="1:3" ht="15" customHeight="1" thickBot="1">
      <c r="A3241" s="235" t="s">
        <v>1906</v>
      </c>
      <c r="B3241" s="236" t="s">
        <v>27</v>
      </c>
      <c r="C3241" s="345"/>
    </row>
    <row r="3242" spans="1:3">
      <c r="A3242" s="231" t="s">
        <v>1431</v>
      </c>
      <c r="B3242" s="232" t="s">
        <v>4046</v>
      </c>
      <c r="C3242" s="233" t="s">
        <v>1902</v>
      </c>
    </row>
    <row r="3243" spans="1:3" ht="33.75">
      <c r="A3243" s="234" t="s">
        <v>1433</v>
      </c>
      <c r="B3243" s="227" t="s">
        <v>4047</v>
      </c>
      <c r="C3243" s="343" t="s">
        <v>2126</v>
      </c>
    </row>
    <row r="3244" spans="1:3" ht="14.25" customHeight="1">
      <c r="A3244" s="234" t="s">
        <v>1904</v>
      </c>
      <c r="B3244" s="227" t="s">
        <v>1992</v>
      </c>
      <c r="C3244" s="344"/>
    </row>
    <row r="3245" spans="1:3" ht="15" customHeight="1" thickBot="1">
      <c r="A3245" s="235" t="s">
        <v>1906</v>
      </c>
      <c r="B3245" s="236" t="s">
        <v>27</v>
      </c>
      <c r="C3245" s="345"/>
    </row>
    <row r="3246" spans="1:3">
      <c r="A3246" s="231" t="s">
        <v>1431</v>
      </c>
      <c r="B3246" s="232" t="s">
        <v>4048</v>
      </c>
      <c r="C3246" s="233" t="s">
        <v>1902</v>
      </c>
    </row>
    <row r="3247" spans="1:3" ht="33.75">
      <c r="A3247" s="234" t="s">
        <v>1433</v>
      </c>
      <c r="B3247" s="227" t="s">
        <v>4049</v>
      </c>
      <c r="C3247" s="343" t="s">
        <v>2126</v>
      </c>
    </row>
    <row r="3248" spans="1:3" ht="14.25" customHeight="1">
      <c r="A3248" s="234" t="s">
        <v>1904</v>
      </c>
      <c r="B3248" s="227" t="s">
        <v>1992</v>
      </c>
      <c r="C3248" s="344"/>
    </row>
    <row r="3249" spans="1:3" ht="15" customHeight="1" thickBot="1">
      <c r="A3249" s="235" t="s">
        <v>1906</v>
      </c>
      <c r="B3249" s="236" t="s">
        <v>27</v>
      </c>
      <c r="C3249" s="345"/>
    </row>
    <row r="3250" spans="1:3">
      <c r="A3250" s="231" t="s">
        <v>1431</v>
      </c>
      <c r="B3250" s="232" t="s">
        <v>4050</v>
      </c>
      <c r="C3250" s="233" t="s">
        <v>1902</v>
      </c>
    </row>
    <row r="3251" spans="1:3" ht="14.25" customHeight="1">
      <c r="A3251" s="234" t="s">
        <v>1433</v>
      </c>
      <c r="B3251" s="227" t="s">
        <v>4051</v>
      </c>
      <c r="C3251" s="343" t="s">
        <v>4052</v>
      </c>
    </row>
    <row r="3252" spans="1:3" ht="14.25" customHeight="1">
      <c r="A3252" s="234" t="s">
        <v>1904</v>
      </c>
      <c r="B3252" s="227" t="s">
        <v>1992</v>
      </c>
      <c r="C3252" s="344"/>
    </row>
    <row r="3253" spans="1:3" ht="15" customHeight="1" thickBot="1">
      <c r="A3253" s="235" t="s">
        <v>1906</v>
      </c>
      <c r="B3253" s="236" t="s">
        <v>26</v>
      </c>
      <c r="C3253" s="345"/>
    </row>
    <row r="3254" spans="1:3">
      <c r="A3254" s="231" t="s">
        <v>1431</v>
      </c>
      <c r="B3254" s="232" t="s">
        <v>4053</v>
      </c>
      <c r="C3254" s="233" t="s">
        <v>1902</v>
      </c>
    </row>
    <row r="3255" spans="1:3" ht="14.25" customHeight="1">
      <c r="A3255" s="234" t="s">
        <v>1433</v>
      </c>
      <c r="B3255" s="227" t="s">
        <v>4054</v>
      </c>
      <c r="C3255" s="343" t="s">
        <v>4055</v>
      </c>
    </row>
    <row r="3256" spans="1:3" ht="14.25" customHeight="1">
      <c r="A3256" s="234" t="s">
        <v>1904</v>
      </c>
      <c r="B3256" s="227" t="s">
        <v>1992</v>
      </c>
      <c r="C3256" s="344"/>
    </row>
    <row r="3257" spans="1:3" ht="15" customHeight="1" thickBot="1">
      <c r="A3257" s="235" t="s">
        <v>1906</v>
      </c>
      <c r="B3257" s="236" t="s">
        <v>26</v>
      </c>
      <c r="C3257" s="345"/>
    </row>
    <row r="3258" spans="1:3">
      <c r="A3258" s="231" t="s">
        <v>1431</v>
      </c>
      <c r="B3258" s="232" t="s">
        <v>4056</v>
      </c>
      <c r="C3258" s="233" t="s">
        <v>1902</v>
      </c>
    </row>
    <row r="3259" spans="1:3" ht="22.5">
      <c r="A3259" s="234" t="s">
        <v>1433</v>
      </c>
      <c r="B3259" s="227" t="s">
        <v>4057</v>
      </c>
      <c r="C3259" s="343" t="s">
        <v>1926</v>
      </c>
    </row>
    <row r="3260" spans="1:3" ht="14.25" customHeight="1">
      <c r="A3260" s="234" t="s">
        <v>1904</v>
      </c>
      <c r="B3260" s="227" t="s">
        <v>1905</v>
      </c>
      <c r="C3260" s="344"/>
    </row>
    <row r="3261" spans="1:3" ht="15" customHeight="1" thickBot="1">
      <c r="A3261" s="235" t="s">
        <v>1906</v>
      </c>
      <c r="B3261" s="236" t="s">
        <v>27</v>
      </c>
      <c r="C3261" s="345"/>
    </row>
    <row r="3262" spans="1:3">
      <c r="A3262" s="231" t="s">
        <v>1431</v>
      </c>
      <c r="B3262" s="232" t="s">
        <v>4058</v>
      </c>
      <c r="C3262" s="233" t="s">
        <v>1902</v>
      </c>
    </row>
    <row r="3263" spans="1:3" ht="14.25" customHeight="1">
      <c r="A3263" s="234" t="s">
        <v>1433</v>
      </c>
      <c r="B3263" s="227" t="s">
        <v>4059</v>
      </c>
      <c r="C3263" s="343" t="s">
        <v>4060</v>
      </c>
    </row>
    <row r="3264" spans="1:3" ht="14.25" customHeight="1">
      <c r="A3264" s="234" t="s">
        <v>1904</v>
      </c>
      <c r="B3264" s="227" t="s">
        <v>1905</v>
      </c>
      <c r="C3264" s="344"/>
    </row>
    <row r="3265" spans="1:3" ht="15" customHeight="1" thickBot="1">
      <c r="A3265" s="235" t="s">
        <v>1906</v>
      </c>
      <c r="B3265" s="236" t="s">
        <v>26</v>
      </c>
      <c r="C3265" s="345"/>
    </row>
    <row r="3266" spans="1:3">
      <c r="A3266" s="231" t="s">
        <v>1431</v>
      </c>
      <c r="B3266" s="232" t="s">
        <v>4061</v>
      </c>
      <c r="C3266" s="233" t="s">
        <v>1902</v>
      </c>
    </row>
    <row r="3267" spans="1:3" ht="14.25" customHeight="1">
      <c r="A3267" s="234" t="s">
        <v>1433</v>
      </c>
      <c r="B3267" s="227" t="s">
        <v>4062</v>
      </c>
      <c r="C3267" s="343" t="s">
        <v>4063</v>
      </c>
    </row>
    <row r="3268" spans="1:3" ht="14.25" customHeight="1">
      <c r="A3268" s="234" t="s">
        <v>1904</v>
      </c>
      <c r="B3268" s="227" t="s">
        <v>1934</v>
      </c>
      <c r="C3268" s="344"/>
    </row>
    <row r="3269" spans="1:3" ht="15" customHeight="1" thickBot="1">
      <c r="A3269" s="235" t="s">
        <v>1906</v>
      </c>
      <c r="B3269" s="236" t="s">
        <v>26</v>
      </c>
      <c r="C3269" s="345"/>
    </row>
    <row r="3270" spans="1:3">
      <c r="A3270" s="231" t="s">
        <v>1431</v>
      </c>
      <c r="B3270" s="232" t="s">
        <v>4064</v>
      </c>
      <c r="C3270" s="233" t="s">
        <v>1902</v>
      </c>
    </row>
    <row r="3271" spans="1:3" ht="14.25" customHeight="1">
      <c r="A3271" s="234" t="s">
        <v>1433</v>
      </c>
      <c r="B3271" s="227" t="s">
        <v>4065</v>
      </c>
      <c r="C3271" s="343" t="s">
        <v>4063</v>
      </c>
    </row>
    <row r="3272" spans="1:3" ht="14.25" customHeight="1">
      <c r="A3272" s="234" t="s">
        <v>1904</v>
      </c>
      <c r="B3272" s="227" t="s">
        <v>1934</v>
      </c>
      <c r="C3272" s="344"/>
    </row>
    <row r="3273" spans="1:3" ht="15" customHeight="1" thickBot="1">
      <c r="A3273" s="235" t="s">
        <v>1906</v>
      </c>
      <c r="B3273" s="236" t="s">
        <v>26</v>
      </c>
      <c r="C3273" s="345"/>
    </row>
    <row r="3274" spans="1:3">
      <c r="A3274" s="231" t="s">
        <v>1431</v>
      </c>
      <c r="B3274" s="232" t="s">
        <v>4066</v>
      </c>
      <c r="C3274" s="233" t="s">
        <v>1902</v>
      </c>
    </row>
    <row r="3275" spans="1:3" ht="22.5">
      <c r="A3275" s="234" t="s">
        <v>1433</v>
      </c>
      <c r="B3275" s="227" t="s">
        <v>4067</v>
      </c>
      <c r="C3275" s="343" t="s">
        <v>4068</v>
      </c>
    </row>
    <row r="3276" spans="1:3" ht="14.25" customHeight="1">
      <c r="A3276" s="234" t="s">
        <v>1904</v>
      </c>
      <c r="B3276" s="227" t="s">
        <v>2370</v>
      </c>
      <c r="C3276" s="344"/>
    </row>
    <row r="3277" spans="1:3" ht="15" customHeight="1" thickBot="1">
      <c r="A3277" s="235" t="s">
        <v>1906</v>
      </c>
      <c r="B3277" s="236" t="s">
        <v>24</v>
      </c>
      <c r="C3277" s="345"/>
    </row>
    <row r="3278" spans="1:3">
      <c r="A3278" s="231" t="s">
        <v>1431</v>
      </c>
      <c r="B3278" s="232" t="s">
        <v>4069</v>
      </c>
      <c r="C3278" s="233" t="s">
        <v>1902</v>
      </c>
    </row>
    <row r="3279" spans="1:3" ht="14.25" customHeight="1">
      <c r="A3279" s="234" t="s">
        <v>1433</v>
      </c>
      <c r="B3279" s="227" t="s">
        <v>4070</v>
      </c>
      <c r="C3279" s="343" t="s">
        <v>2419</v>
      </c>
    </row>
    <row r="3280" spans="1:3" ht="14.25" customHeight="1">
      <c r="A3280" s="234" t="s">
        <v>1904</v>
      </c>
      <c r="B3280" s="227" t="s">
        <v>2370</v>
      </c>
      <c r="C3280" s="344"/>
    </row>
    <row r="3281" spans="1:3" ht="15" customHeight="1" thickBot="1">
      <c r="A3281" s="235" t="s">
        <v>1906</v>
      </c>
      <c r="B3281" s="236" t="s">
        <v>24</v>
      </c>
      <c r="C3281" s="345"/>
    </row>
    <row r="3282" spans="1:3">
      <c r="A3282" s="231" t="s">
        <v>1431</v>
      </c>
      <c r="B3282" s="232" t="s">
        <v>4071</v>
      </c>
      <c r="C3282" s="233" t="s">
        <v>1902</v>
      </c>
    </row>
    <row r="3283" spans="1:3" ht="14.25" customHeight="1">
      <c r="A3283" s="234" t="s">
        <v>1433</v>
      </c>
      <c r="B3283" s="227" t="s">
        <v>4072</v>
      </c>
      <c r="C3283" s="343" t="s">
        <v>4073</v>
      </c>
    </row>
    <row r="3284" spans="1:3" ht="14.25" customHeight="1">
      <c r="A3284" s="234" t="s">
        <v>1904</v>
      </c>
      <c r="B3284" s="227" t="s">
        <v>2370</v>
      </c>
      <c r="C3284" s="344"/>
    </row>
    <row r="3285" spans="1:3" ht="15" customHeight="1" thickBot="1">
      <c r="A3285" s="235" t="s">
        <v>1906</v>
      </c>
      <c r="B3285" s="236" t="s">
        <v>24</v>
      </c>
      <c r="C3285" s="345"/>
    </row>
    <row r="3286" spans="1:3">
      <c r="A3286" s="231" t="s">
        <v>1431</v>
      </c>
      <c r="B3286" s="232" t="s">
        <v>4074</v>
      </c>
      <c r="C3286" s="233" t="s">
        <v>1902</v>
      </c>
    </row>
    <row r="3287" spans="1:3" ht="14.25" customHeight="1">
      <c r="A3287" s="234" t="s">
        <v>1433</v>
      </c>
      <c r="B3287" s="227" t="s">
        <v>4075</v>
      </c>
      <c r="C3287" s="343" t="s">
        <v>4076</v>
      </c>
    </row>
    <row r="3288" spans="1:3" ht="14.25" customHeight="1">
      <c r="A3288" s="234" t="s">
        <v>1904</v>
      </c>
      <c r="B3288" s="227" t="s">
        <v>2370</v>
      </c>
      <c r="C3288" s="344"/>
    </row>
    <row r="3289" spans="1:3" ht="15" customHeight="1" thickBot="1">
      <c r="A3289" s="235" t="s">
        <v>1906</v>
      </c>
      <c r="B3289" s="236" t="s">
        <v>24</v>
      </c>
      <c r="C3289" s="345"/>
    </row>
    <row r="3290" spans="1:3">
      <c r="A3290" s="231" t="s">
        <v>1431</v>
      </c>
      <c r="B3290" s="232" t="s">
        <v>4077</v>
      </c>
      <c r="C3290" s="233" t="s">
        <v>1902</v>
      </c>
    </row>
    <row r="3291" spans="1:3" ht="14.25" customHeight="1">
      <c r="A3291" s="234" t="s">
        <v>1433</v>
      </c>
      <c r="B3291" s="227" t="s">
        <v>4078</v>
      </c>
      <c r="C3291" s="343" t="s">
        <v>4079</v>
      </c>
    </row>
    <row r="3292" spans="1:3" ht="14.25" customHeight="1">
      <c r="A3292" s="234" t="s">
        <v>1904</v>
      </c>
      <c r="B3292" s="227" t="s">
        <v>2370</v>
      </c>
      <c r="C3292" s="344"/>
    </row>
    <row r="3293" spans="1:3" ht="15" customHeight="1" thickBot="1">
      <c r="A3293" s="235" t="s">
        <v>1906</v>
      </c>
      <c r="B3293" s="236" t="s">
        <v>24</v>
      </c>
      <c r="C3293" s="345"/>
    </row>
    <row r="3294" spans="1:3">
      <c r="A3294" s="231" t="s">
        <v>1431</v>
      </c>
      <c r="B3294" s="232" t="s">
        <v>4080</v>
      </c>
      <c r="C3294" s="233" t="s">
        <v>1902</v>
      </c>
    </row>
    <row r="3295" spans="1:3" ht="22.5">
      <c r="A3295" s="234" t="s">
        <v>1433</v>
      </c>
      <c r="B3295" s="227" t="s">
        <v>4081</v>
      </c>
      <c r="C3295" s="343" t="s">
        <v>4082</v>
      </c>
    </row>
    <row r="3296" spans="1:3" ht="14.25" customHeight="1">
      <c r="A3296" s="234" t="s">
        <v>1904</v>
      </c>
      <c r="B3296" s="227" t="s">
        <v>2370</v>
      </c>
      <c r="C3296" s="344"/>
    </row>
    <row r="3297" spans="1:3" ht="15" customHeight="1" thickBot="1">
      <c r="A3297" s="235" t="s">
        <v>1906</v>
      </c>
      <c r="B3297" s="236" t="s">
        <v>24</v>
      </c>
      <c r="C3297" s="345"/>
    </row>
    <row r="3298" spans="1:3">
      <c r="A3298" s="231" t="s">
        <v>1431</v>
      </c>
      <c r="B3298" s="232" t="s">
        <v>4083</v>
      </c>
      <c r="C3298" s="233" t="s">
        <v>1902</v>
      </c>
    </row>
    <row r="3299" spans="1:3" ht="14.25" customHeight="1">
      <c r="A3299" s="234" t="s">
        <v>1433</v>
      </c>
      <c r="B3299" s="227" t="s">
        <v>4084</v>
      </c>
      <c r="C3299" s="343" t="s">
        <v>4085</v>
      </c>
    </row>
    <row r="3300" spans="1:3" ht="14.25" customHeight="1">
      <c r="A3300" s="234" t="s">
        <v>1904</v>
      </c>
      <c r="B3300" s="227" t="s">
        <v>2370</v>
      </c>
      <c r="C3300" s="344"/>
    </row>
    <row r="3301" spans="1:3" ht="15" customHeight="1" thickBot="1">
      <c r="A3301" s="235" t="s">
        <v>1906</v>
      </c>
      <c r="B3301" s="236" t="s">
        <v>24</v>
      </c>
      <c r="C3301" s="345"/>
    </row>
    <row r="3302" spans="1:3">
      <c r="A3302" s="231" t="s">
        <v>1431</v>
      </c>
      <c r="B3302" s="232" t="s">
        <v>4086</v>
      </c>
      <c r="C3302" s="233" t="s">
        <v>1902</v>
      </c>
    </row>
    <row r="3303" spans="1:3" ht="22.5">
      <c r="A3303" s="234" t="s">
        <v>1433</v>
      </c>
      <c r="B3303" s="227" t="s">
        <v>4087</v>
      </c>
      <c r="C3303" s="343" t="s">
        <v>4088</v>
      </c>
    </row>
    <row r="3304" spans="1:3" ht="14.25" customHeight="1">
      <c r="A3304" s="234" t="s">
        <v>1904</v>
      </c>
      <c r="B3304" s="227" t="s">
        <v>2370</v>
      </c>
      <c r="C3304" s="344"/>
    </row>
    <row r="3305" spans="1:3" ht="15" customHeight="1" thickBot="1">
      <c r="A3305" s="235" t="s">
        <v>1906</v>
      </c>
      <c r="B3305" s="236" t="s">
        <v>24</v>
      </c>
      <c r="C3305" s="345"/>
    </row>
    <row r="3306" spans="1:3">
      <c r="A3306" s="231" t="s">
        <v>1431</v>
      </c>
      <c r="B3306" s="232" t="s">
        <v>4089</v>
      </c>
      <c r="C3306" s="233" t="s">
        <v>1902</v>
      </c>
    </row>
    <row r="3307" spans="1:3" ht="14.25" customHeight="1">
      <c r="A3307" s="234" t="s">
        <v>1433</v>
      </c>
      <c r="B3307" s="227" t="s">
        <v>4090</v>
      </c>
      <c r="C3307" s="343" t="s">
        <v>4091</v>
      </c>
    </row>
    <row r="3308" spans="1:3" ht="14.25" customHeight="1">
      <c r="A3308" s="234" t="s">
        <v>1904</v>
      </c>
      <c r="B3308" s="227" t="s">
        <v>2370</v>
      </c>
      <c r="C3308" s="344"/>
    </row>
    <row r="3309" spans="1:3" ht="15" customHeight="1" thickBot="1">
      <c r="A3309" s="235" t="s">
        <v>1906</v>
      </c>
      <c r="B3309" s="236" t="s">
        <v>24</v>
      </c>
      <c r="C3309" s="345"/>
    </row>
    <row r="3310" spans="1:3">
      <c r="A3310" s="231" t="s">
        <v>1431</v>
      </c>
      <c r="B3310" s="232" t="s">
        <v>4092</v>
      </c>
      <c r="C3310" s="233" t="s">
        <v>1902</v>
      </c>
    </row>
    <row r="3311" spans="1:3" ht="14.25" customHeight="1">
      <c r="A3311" s="234" t="s">
        <v>1433</v>
      </c>
      <c r="B3311" s="227" t="s">
        <v>4093</v>
      </c>
      <c r="C3311" s="343" t="s">
        <v>4091</v>
      </c>
    </row>
    <row r="3312" spans="1:3" ht="14.25" customHeight="1">
      <c r="A3312" s="234" t="s">
        <v>1904</v>
      </c>
      <c r="B3312" s="227" t="s">
        <v>2370</v>
      </c>
      <c r="C3312" s="344"/>
    </row>
    <row r="3313" spans="1:3" ht="15" customHeight="1" thickBot="1">
      <c r="A3313" s="235" t="s">
        <v>1906</v>
      </c>
      <c r="B3313" s="236" t="s">
        <v>24</v>
      </c>
      <c r="C3313" s="345"/>
    </row>
    <row r="3314" spans="1:3">
      <c r="A3314" s="231" t="s">
        <v>1431</v>
      </c>
      <c r="B3314" s="232" t="s">
        <v>4094</v>
      </c>
      <c r="C3314" s="233" t="s">
        <v>1902</v>
      </c>
    </row>
    <row r="3315" spans="1:3" ht="14.25" customHeight="1">
      <c r="A3315" s="234" t="s">
        <v>1433</v>
      </c>
      <c r="B3315" s="227" t="s">
        <v>4095</v>
      </c>
      <c r="C3315" s="343" t="s">
        <v>4091</v>
      </c>
    </row>
    <row r="3316" spans="1:3" ht="14.25" customHeight="1">
      <c r="A3316" s="234" t="s">
        <v>1904</v>
      </c>
      <c r="B3316" s="227" t="s">
        <v>2370</v>
      </c>
      <c r="C3316" s="344"/>
    </row>
    <row r="3317" spans="1:3" ht="15" customHeight="1" thickBot="1">
      <c r="A3317" s="235" t="s">
        <v>1906</v>
      </c>
      <c r="B3317" s="236" t="s">
        <v>24</v>
      </c>
      <c r="C3317" s="345"/>
    </row>
    <row r="3318" spans="1:3">
      <c r="A3318" s="231" t="s">
        <v>1431</v>
      </c>
      <c r="B3318" s="232" t="s">
        <v>4096</v>
      </c>
      <c r="C3318" s="233" t="s">
        <v>1902</v>
      </c>
    </row>
    <row r="3319" spans="1:3" ht="14.25" customHeight="1">
      <c r="A3319" s="234" t="s">
        <v>1433</v>
      </c>
      <c r="B3319" s="227" t="s">
        <v>4097</v>
      </c>
      <c r="C3319" s="343" t="s">
        <v>2855</v>
      </c>
    </row>
    <row r="3320" spans="1:3" ht="14.25" customHeight="1">
      <c r="A3320" s="234" t="s">
        <v>1904</v>
      </c>
      <c r="B3320" s="227" t="s">
        <v>2370</v>
      </c>
      <c r="C3320" s="344"/>
    </row>
    <row r="3321" spans="1:3" ht="15" customHeight="1" thickBot="1">
      <c r="A3321" s="235" t="s">
        <v>1906</v>
      </c>
      <c r="B3321" s="236" t="s">
        <v>24</v>
      </c>
      <c r="C3321" s="345"/>
    </row>
    <row r="3322" spans="1:3">
      <c r="A3322" s="231" t="s">
        <v>1431</v>
      </c>
      <c r="B3322" s="232" t="s">
        <v>4098</v>
      </c>
      <c r="C3322" s="233" t="s">
        <v>1902</v>
      </c>
    </row>
    <row r="3323" spans="1:3" ht="14.25" customHeight="1">
      <c r="A3323" s="234" t="s">
        <v>1433</v>
      </c>
      <c r="B3323" s="227" t="s">
        <v>4099</v>
      </c>
      <c r="C3323" s="343" t="s">
        <v>4100</v>
      </c>
    </row>
    <row r="3324" spans="1:3" ht="14.25" customHeight="1">
      <c r="A3324" s="234" t="s">
        <v>1904</v>
      </c>
      <c r="B3324" s="227" t="s">
        <v>2370</v>
      </c>
      <c r="C3324" s="344"/>
    </row>
    <row r="3325" spans="1:3" ht="15" customHeight="1" thickBot="1">
      <c r="A3325" s="235" t="s">
        <v>1906</v>
      </c>
      <c r="B3325" s="236" t="s">
        <v>24</v>
      </c>
      <c r="C3325" s="345"/>
    </row>
    <row r="3326" spans="1:3">
      <c r="A3326" s="231" t="s">
        <v>1431</v>
      </c>
      <c r="B3326" s="232" t="s">
        <v>4101</v>
      </c>
      <c r="C3326" s="233" t="s">
        <v>1902</v>
      </c>
    </row>
    <row r="3327" spans="1:3" ht="14.25" customHeight="1">
      <c r="A3327" s="234" t="s">
        <v>1433</v>
      </c>
      <c r="B3327" s="227" t="s">
        <v>4102</v>
      </c>
      <c r="C3327" s="343" t="s">
        <v>2979</v>
      </c>
    </row>
    <row r="3328" spans="1:3" ht="14.25" customHeight="1">
      <c r="A3328" s="234" t="s">
        <v>1904</v>
      </c>
      <c r="B3328" s="227" t="s">
        <v>2490</v>
      </c>
      <c r="C3328" s="344"/>
    </row>
    <row r="3329" spans="1:3" ht="15" customHeight="1" thickBot="1">
      <c r="A3329" s="235" t="s">
        <v>1906</v>
      </c>
      <c r="B3329" s="236" t="s">
        <v>24</v>
      </c>
      <c r="C3329" s="345"/>
    </row>
    <row r="3330" spans="1:3">
      <c r="A3330" s="231" t="s">
        <v>1431</v>
      </c>
      <c r="B3330" s="232" t="s">
        <v>4103</v>
      </c>
      <c r="C3330" s="233" t="s">
        <v>4104</v>
      </c>
    </row>
    <row r="3331" spans="1:3" ht="14.25" customHeight="1">
      <c r="A3331" s="234" t="s">
        <v>1433</v>
      </c>
      <c r="B3331" s="227" t="s">
        <v>4105</v>
      </c>
      <c r="C3331" s="343" t="s">
        <v>4106</v>
      </c>
    </row>
    <row r="3332" spans="1:3" ht="14.25" customHeight="1">
      <c r="A3332" s="234" t="s">
        <v>1904</v>
      </c>
      <c r="B3332" s="227" t="s">
        <v>2490</v>
      </c>
      <c r="C3332" s="344"/>
    </row>
    <row r="3333" spans="1:3" ht="15" customHeight="1" thickBot="1">
      <c r="A3333" s="235" t="s">
        <v>1906</v>
      </c>
      <c r="B3333" s="236" t="s">
        <v>24</v>
      </c>
      <c r="C3333" s="345"/>
    </row>
    <row r="3334" spans="1:3">
      <c r="A3334" s="231" t="s">
        <v>1431</v>
      </c>
      <c r="B3334" s="232" t="s">
        <v>4107</v>
      </c>
      <c r="C3334" s="233" t="s">
        <v>4104</v>
      </c>
    </row>
    <row r="3335" spans="1:3" ht="14.25" customHeight="1">
      <c r="A3335" s="234" t="s">
        <v>1433</v>
      </c>
      <c r="B3335" s="227" t="s">
        <v>4108</v>
      </c>
      <c r="C3335" s="343" t="s">
        <v>4109</v>
      </c>
    </row>
    <row r="3336" spans="1:3" ht="14.25" customHeight="1">
      <c r="A3336" s="234" t="s">
        <v>1904</v>
      </c>
      <c r="B3336" s="227" t="s">
        <v>2370</v>
      </c>
      <c r="C3336" s="344"/>
    </row>
    <row r="3337" spans="1:3" ht="15" customHeight="1" thickBot="1">
      <c r="A3337" s="235" t="s">
        <v>1906</v>
      </c>
      <c r="B3337" s="236" t="s">
        <v>26</v>
      </c>
      <c r="C3337" s="345"/>
    </row>
    <row r="3338" spans="1:3">
      <c r="A3338" s="231" t="s">
        <v>1431</v>
      </c>
      <c r="B3338" s="232" t="s">
        <v>4110</v>
      </c>
      <c r="C3338" s="233" t="s">
        <v>4104</v>
      </c>
    </row>
    <row r="3339" spans="1:3" ht="14.25" customHeight="1">
      <c r="A3339" s="234" t="s">
        <v>1433</v>
      </c>
      <c r="B3339" s="227" t="s">
        <v>4111</v>
      </c>
      <c r="C3339" s="343" t="s">
        <v>4112</v>
      </c>
    </row>
    <row r="3340" spans="1:3" ht="14.25" customHeight="1">
      <c r="A3340" s="234" t="s">
        <v>1904</v>
      </c>
      <c r="B3340" s="227" t="s">
        <v>2370</v>
      </c>
      <c r="C3340" s="344"/>
    </row>
    <row r="3341" spans="1:3" ht="15" customHeight="1" thickBot="1">
      <c r="A3341" s="235" t="s">
        <v>1906</v>
      </c>
      <c r="B3341" s="236" t="s">
        <v>24</v>
      </c>
      <c r="C3341" s="345"/>
    </row>
    <row r="3342" spans="1:3">
      <c r="A3342" s="231" t="s">
        <v>1431</v>
      </c>
      <c r="B3342" s="232" t="s">
        <v>4113</v>
      </c>
      <c r="C3342" s="233" t="s">
        <v>4104</v>
      </c>
    </row>
    <row r="3343" spans="1:3" ht="14.25" customHeight="1">
      <c r="A3343" s="234" t="s">
        <v>1433</v>
      </c>
      <c r="B3343" s="227" t="s">
        <v>4114</v>
      </c>
      <c r="C3343" s="343" t="s">
        <v>4115</v>
      </c>
    </row>
    <row r="3344" spans="1:3" ht="14.25" customHeight="1">
      <c r="A3344" s="234" t="s">
        <v>1904</v>
      </c>
      <c r="B3344" s="227" t="s">
        <v>1934</v>
      </c>
      <c r="C3344" s="344"/>
    </row>
    <row r="3345" spans="1:3" ht="15" customHeight="1" thickBot="1">
      <c r="A3345" s="235" t="s">
        <v>1906</v>
      </c>
      <c r="B3345" s="236" t="s">
        <v>24</v>
      </c>
      <c r="C3345" s="345"/>
    </row>
    <row r="3346" spans="1:3">
      <c r="A3346" s="231" t="s">
        <v>1431</v>
      </c>
      <c r="B3346" s="232" t="s">
        <v>4116</v>
      </c>
      <c r="C3346" s="233" t="s">
        <v>4104</v>
      </c>
    </row>
    <row r="3347" spans="1:3" ht="14.25" customHeight="1">
      <c r="A3347" s="234" t="s">
        <v>1433</v>
      </c>
      <c r="B3347" s="227" t="s">
        <v>4117</v>
      </c>
      <c r="C3347" s="343" t="s">
        <v>4118</v>
      </c>
    </row>
    <row r="3348" spans="1:3" ht="14.25" customHeight="1">
      <c r="A3348" s="234" t="s">
        <v>1904</v>
      </c>
      <c r="B3348" s="227" t="s">
        <v>2370</v>
      </c>
      <c r="C3348" s="344"/>
    </row>
    <row r="3349" spans="1:3" ht="15" customHeight="1" thickBot="1">
      <c r="A3349" s="235" t="s">
        <v>1906</v>
      </c>
      <c r="B3349" s="236" t="s">
        <v>24</v>
      </c>
      <c r="C3349" s="345"/>
    </row>
    <row r="3350" spans="1:3">
      <c r="A3350" s="231" t="s">
        <v>1431</v>
      </c>
      <c r="B3350" s="232" t="s">
        <v>4119</v>
      </c>
      <c r="C3350" s="233" t="s">
        <v>4104</v>
      </c>
    </row>
    <row r="3351" spans="1:3" ht="22.5">
      <c r="A3351" s="234" t="s">
        <v>1433</v>
      </c>
      <c r="B3351" s="227" t="s">
        <v>4120</v>
      </c>
      <c r="C3351" s="343" t="s">
        <v>4121</v>
      </c>
    </row>
    <row r="3352" spans="1:3" ht="14.25" customHeight="1">
      <c r="A3352" s="234" t="s">
        <v>1904</v>
      </c>
      <c r="B3352" s="227" t="s">
        <v>1934</v>
      </c>
      <c r="C3352" s="344"/>
    </row>
    <row r="3353" spans="1:3" ht="15" customHeight="1" thickBot="1">
      <c r="A3353" s="235" t="s">
        <v>1906</v>
      </c>
      <c r="B3353" s="236" t="s">
        <v>24</v>
      </c>
      <c r="C3353" s="345"/>
    </row>
    <row r="3354" spans="1:3">
      <c r="A3354" s="231" t="s">
        <v>1431</v>
      </c>
      <c r="B3354" s="232" t="s">
        <v>4122</v>
      </c>
      <c r="C3354" s="233" t="s">
        <v>4104</v>
      </c>
    </row>
    <row r="3355" spans="1:3" ht="14.25" customHeight="1">
      <c r="A3355" s="234" t="s">
        <v>1433</v>
      </c>
      <c r="B3355" s="227" t="s">
        <v>4123</v>
      </c>
      <c r="C3355" s="343" t="s">
        <v>4124</v>
      </c>
    </row>
    <row r="3356" spans="1:3" ht="14.25" customHeight="1">
      <c r="A3356" s="234" t="s">
        <v>1904</v>
      </c>
      <c r="B3356" s="227" t="s">
        <v>2146</v>
      </c>
      <c r="C3356" s="344"/>
    </row>
    <row r="3357" spans="1:3" ht="15" customHeight="1" thickBot="1">
      <c r="A3357" s="235" t="s">
        <v>1906</v>
      </c>
      <c r="B3357" s="236" t="s">
        <v>24</v>
      </c>
      <c r="C3357" s="345"/>
    </row>
    <row r="3358" spans="1:3">
      <c r="A3358" s="231" t="s">
        <v>1431</v>
      </c>
      <c r="B3358" s="232" t="s">
        <v>4125</v>
      </c>
      <c r="C3358" s="233" t="s">
        <v>4104</v>
      </c>
    </row>
    <row r="3359" spans="1:3" ht="14.25" customHeight="1">
      <c r="A3359" s="234" t="s">
        <v>1433</v>
      </c>
      <c r="B3359" s="227" t="s">
        <v>4126</v>
      </c>
      <c r="C3359" s="343" t="s">
        <v>4127</v>
      </c>
    </row>
    <row r="3360" spans="1:3" ht="14.25" customHeight="1">
      <c r="A3360" s="234" t="s">
        <v>1904</v>
      </c>
      <c r="B3360" s="227" t="s">
        <v>2490</v>
      </c>
      <c r="C3360" s="344"/>
    </row>
    <row r="3361" spans="1:3" ht="15" customHeight="1" thickBot="1">
      <c r="A3361" s="235" t="s">
        <v>1906</v>
      </c>
      <c r="B3361" s="236" t="s">
        <v>24</v>
      </c>
      <c r="C3361" s="345"/>
    </row>
    <row r="3362" spans="1:3">
      <c r="A3362" s="231" t="s">
        <v>1431</v>
      </c>
      <c r="B3362" s="232" t="s">
        <v>4128</v>
      </c>
      <c r="C3362" s="233" t="s">
        <v>4104</v>
      </c>
    </row>
    <row r="3363" spans="1:3" ht="14.25" customHeight="1">
      <c r="A3363" s="234" t="s">
        <v>1433</v>
      </c>
      <c r="B3363" s="227" t="s">
        <v>4129</v>
      </c>
      <c r="C3363" s="343" t="s">
        <v>4130</v>
      </c>
    </row>
    <row r="3364" spans="1:3" ht="14.25" customHeight="1">
      <c r="A3364" s="234" t="s">
        <v>1904</v>
      </c>
      <c r="B3364" s="227" t="s">
        <v>2146</v>
      </c>
      <c r="C3364" s="344"/>
    </row>
    <row r="3365" spans="1:3" ht="15" customHeight="1" thickBot="1">
      <c r="A3365" s="235" t="s">
        <v>1906</v>
      </c>
      <c r="B3365" s="236" t="s">
        <v>24</v>
      </c>
      <c r="C3365" s="345"/>
    </row>
    <row r="3366" spans="1:3">
      <c r="A3366" s="231" t="s">
        <v>1431</v>
      </c>
      <c r="B3366" s="232" t="s">
        <v>4131</v>
      </c>
      <c r="C3366" s="233" t="s">
        <v>4104</v>
      </c>
    </row>
    <row r="3367" spans="1:3" ht="14.25" customHeight="1">
      <c r="A3367" s="234" t="s">
        <v>1433</v>
      </c>
      <c r="B3367" s="227" t="s">
        <v>4132</v>
      </c>
      <c r="C3367" s="343" t="s">
        <v>3883</v>
      </c>
    </row>
    <row r="3368" spans="1:3" ht="14.25" customHeight="1">
      <c r="A3368" s="234" t="s">
        <v>1904</v>
      </c>
      <c r="B3368" s="227" t="s">
        <v>2146</v>
      </c>
      <c r="C3368" s="344"/>
    </row>
    <row r="3369" spans="1:3" ht="15" customHeight="1" thickBot="1">
      <c r="A3369" s="235" t="s">
        <v>1906</v>
      </c>
      <c r="B3369" s="236" t="s">
        <v>24</v>
      </c>
      <c r="C3369" s="345"/>
    </row>
    <row r="3370" spans="1:3">
      <c r="A3370" s="231" t="s">
        <v>1431</v>
      </c>
      <c r="B3370" s="232" t="s">
        <v>4133</v>
      </c>
      <c r="C3370" s="233" t="s">
        <v>4104</v>
      </c>
    </row>
    <row r="3371" spans="1:3" ht="14.25" customHeight="1">
      <c r="A3371" s="234" t="s">
        <v>1433</v>
      </c>
      <c r="B3371" s="227" t="s">
        <v>4134</v>
      </c>
      <c r="C3371" s="343" t="s">
        <v>3886</v>
      </c>
    </row>
    <row r="3372" spans="1:3" ht="14.25" customHeight="1">
      <c r="A3372" s="234" t="s">
        <v>1904</v>
      </c>
      <c r="B3372" s="227" t="s">
        <v>2146</v>
      </c>
      <c r="C3372" s="344"/>
    </row>
    <row r="3373" spans="1:3" ht="15" customHeight="1" thickBot="1">
      <c r="A3373" s="235" t="s">
        <v>1906</v>
      </c>
      <c r="B3373" s="236" t="s">
        <v>24</v>
      </c>
      <c r="C3373" s="345"/>
    </row>
    <row r="3374" spans="1:3">
      <c r="A3374" s="231" t="s">
        <v>1431</v>
      </c>
      <c r="B3374" s="232" t="s">
        <v>4135</v>
      </c>
      <c r="C3374" s="233" t="s">
        <v>4104</v>
      </c>
    </row>
    <row r="3375" spans="1:3" ht="14.25" customHeight="1">
      <c r="A3375" s="234" t="s">
        <v>1433</v>
      </c>
      <c r="B3375" s="227" t="s">
        <v>1081</v>
      </c>
      <c r="C3375" s="343" t="s">
        <v>2748</v>
      </c>
    </row>
    <row r="3376" spans="1:3" ht="14.25" customHeight="1">
      <c r="A3376" s="234" t="s">
        <v>1904</v>
      </c>
      <c r="B3376" s="227" t="s">
        <v>2146</v>
      </c>
      <c r="C3376" s="344"/>
    </row>
    <row r="3377" spans="1:3" ht="15" customHeight="1" thickBot="1">
      <c r="A3377" s="235" t="s">
        <v>1906</v>
      </c>
      <c r="B3377" s="236" t="s">
        <v>24</v>
      </c>
      <c r="C3377" s="345"/>
    </row>
    <row r="3378" spans="1:3">
      <c r="A3378" s="231" t="s">
        <v>1431</v>
      </c>
      <c r="B3378" s="232" t="s">
        <v>4136</v>
      </c>
      <c r="C3378" s="233" t="s">
        <v>4104</v>
      </c>
    </row>
    <row r="3379" spans="1:3" ht="14.25" customHeight="1">
      <c r="A3379" s="234" t="s">
        <v>1433</v>
      </c>
      <c r="B3379" s="227" t="s">
        <v>4137</v>
      </c>
      <c r="C3379" s="343" t="s">
        <v>4138</v>
      </c>
    </row>
    <row r="3380" spans="1:3" ht="14.25" customHeight="1">
      <c r="A3380" s="234" t="s">
        <v>1904</v>
      </c>
      <c r="B3380" s="227" t="s">
        <v>2490</v>
      </c>
      <c r="C3380" s="344"/>
    </row>
    <row r="3381" spans="1:3" ht="15" customHeight="1" thickBot="1">
      <c r="A3381" s="235" t="s">
        <v>1906</v>
      </c>
      <c r="B3381" s="236" t="s">
        <v>24</v>
      </c>
      <c r="C3381" s="345"/>
    </row>
    <row r="3382" spans="1:3">
      <c r="A3382" s="231" t="s">
        <v>1431</v>
      </c>
      <c r="B3382" s="232" t="s">
        <v>4139</v>
      </c>
      <c r="C3382" s="233" t="s">
        <v>4104</v>
      </c>
    </row>
    <row r="3383" spans="1:3" ht="22.5">
      <c r="A3383" s="234" t="s">
        <v>1433</v>
      </c>
      <c r="B3383" s="227" t="s">
        <v>4140</v>
      </c>
      <c r="C3383" s="343" t="s">
        <v>2247</v>
      </c>
    </row>
    <row r="3384" spans="1:3" ht="14.25" customHeight="1">
      <c r="A3384" s="234" t="s">
        <v>1904</v>
      </c>
      <c r="B3384" s="227" t="s">
        <v>4141</v>
      </c>
      <c r="C3384" s="344"/>
    </row>
    <row r="3385" spans="1:3" ht="15" customHeight="1" thickBot="1">
      <c r="A3385" s="235" t="s">
        <v>1906</v>
      </c>
      <c r="B3385" s="236" t="s">
        <v>24</v>
      </c>
      <c r="C3385" s="345"/>
    </row>
    <row r="3386" spans="1:3">
      <c r="A3386" s="231" t="s">
        <v>1431</v>
      </c>
      <c r="B3386" s="232" t="s">
        <v>4142</v>
      </c>
      <c r="C3386" s="233" t="s">
        <v>4104</v>
      </c>
    </row>
    <row r="3387" spans="1:3" ht="22.5">
      <c r="A3387" s="234" t="s">
        <v>1433</v>
      </c>
      <c r="B3387" s="227" t="s">
        <v>4143</v>
      </c>
      <c r="C3387" s="343" t="s">
        <v>2091</v>
      </c>
    </row>
    <row r="3388" spans="1:3" ht="14.25" customHeight="1">
      <c r="A3388" s="234" t="s">
        <v>1904</v>
      </c>
      <c r="B3388" s="227" t="s">
        <v>1956</v>
      </c>
      <c r="C3388" s="344"/>
    </row>
    <row r="3389" spans="1:3" ht="15" customHeight="1" thickBot="1">
      <c r="A3389" s="235" t="s">
        <v>1906</v>
      </c>
      <c r="B3389" s="236" t="s">
        <v>24</v>
      </c>
      <c r="C3389" s="345"/>
    </row>
    <row r="3390" spans="1:3">
      <c r="A3390" s="231" t="s">
        <v>1431</v>
      </c>
      <c r="B3390" s="232" t="s">
        <v>4144</v>
      </c>
      <c r="C3390" s="233" t="s">
        <v>4104</v>
      </c>
    </row>
    <row r="3391" spans="1:3" ht="14.25" customHeight="1">
      <c r="A3391" s="234" t="s">
        <v>1433</v>
      </c>
      <c r="B3391" s="227" t="s">
        <v>651</v>
      </c>
      <c r="C3391" s="343" t="s">
        <v>4145</v>
      </c>
    </row>
    <row r="3392" spans="1:3" ht="14.25" customHeight="1">
      <c r="A3392" s="234" t="s">
        <v>1904</v>
      </c>
      <c r="B3392" s="227" t="s">
        <v>2370</v>
      </c>
      <c r="C3392" s="344"/>
    </row>
    <row r="3393" spans="1:3" ht="15" customHeight="1" thickBot="1">
      <c r="A3393" s="235" t="s">
        <v>1906</v>
      </c>
      <c r="B3393" s="236" t="s">
        <v>24</v>
      </c>
      <c r="C3393" s="345"/>
    </row>
    <row r="3394" spans="1:3">
      <c r="A3394" s="231" t="s">
        <v>1431</v>
      </c>
      <c r="B3394" s="232" t="s">
        <v>4146</v>
      </c>
      <c r="C3394" s="233" t="s">
        <v>4104</v>
      </c>
    </row>
    <row r="3395" spans="1:3" ht="14.25" customHeight="1">
      <c r="A3395" s="234" t="s">
        <v>1433</v>
      </c>
      <c r="B3395" s="227" t="s">
        <v>4147</v>
      </c>
      <c r="C3395" s="343" t="s">
        <v>2017</v>
      </c>
    </row>
    <row r="3396" spans="1:3" ht="14.25" customHeight="1">
      <c r="A3396" s="234" t="s">
        <v>1904</v>
      </c>
      <c r="B3396" s="227" t="s">
        <v>1977</v>
      </c>
      <c r="C3396" s="344"/>
    </row>
    <row r="3397" spans="1:3" ht="15" customHeight="1" thickBot="1">
      <c r="A3397" s="235" t="s">
        <v>1906</v>
      </c>
      <c r="B3397" s="236" t="s">
        <v>24</v>
      </c>
      <c r="C3397" s="345"/>
    </row>
    <row r="3398" spans="1:3">
      <c r="A3398" s="231" t="s">
        <v>1431</v>
      </c>
      <c r="B3398" s="232" t="s">
        <v>4148</v>
      </c>
      <c r="C3398" s="233" t="s">
        <v>4104</v>
      </c>
    </row>
    <row r="3399" spans="1:3" ht="33.75">
      <c r="A3399" s="234" t="s">
        <v>1433</v>
      </c>
      <c r="B3399" s="227" t="s">
        <v>4149</v>
      </c>
      <c r="C3399" s="343" t="s">
        <v>2028</v>
      </c>
    </row>
    <row r="3400" spans="1:3" ht="14.25" customHeight="1">
      <c r="A3400" s="234" t="s">
        <v>1904</v>
      </c>
      <c r="B3400" s="227" t="s">
        <v>1977</v>
      </c>
      <c r="C3400" s="344"/>
    </row>
    <row r="3401" spans="1:3" ht="15" customHeight="1" thickBot="1">
      <c r="A3401" s="235" t="s">
        <v>1906</v>
      </c>
      <c r="B3401" s="236" t="s">
        <v>24</v>
      </c>
      <c r="C3401" s="345"/>
    </row>
    <row r="3402" spans="1:3">
      <c r="A3402" s="231" t="s">
        <v>1431</v>
      </c>
      <c r="B3402" s="232" t="s">
        <v>4150</v>
      </c>
      <c r="C3402" s="233" t="s">
        <v>4104</v>
      </c>
    </row>
    <row r="3403" spans="1:3" ht="14.25" customHeight="1">
      <c r="A3403" s="234" t="s">
        <v>1433</v>
      </c>
      <c r="B3403" s="227" t="s">
        <v>4151</v>
      </c>
      <c r="C3403" s="343" t="s">
        <v>2017</v>
      </c>
    </row>
    <row r="3404" spans="1:3" ht="14.25" customHeight="1">
      <c r="A3404" s="234" t="s">
        <v>1904</v>
      </c>
      <c r="B3404" s="227" t="s">
        <v>1977</v>
      </c>
      <c r="C3404" s="344"/>
    </row>
    <row r="3405" spans="1:3" ht="15" customHeight="1" thickBot="1">
      <c r="A3405" s="235" t="s">
        <v>1906</v>
      </c>
      <c r="B3405" s="236" t="s">
        <v>24</v>
      </c>
      <c r="C3405" s="345"/>
    </row>
    <row r="3406" spans="1:3">
      <c r="A3406" s="231" t="s">
        <v>1431</v>
      </c>
      <c r="B3406" s="232" t="s">
        <v>4152</v>
      </c>
      <c r="C3406" s="233" t="s">
        <v>4104</v>
      </c>
    </row>
    <row r="3407" spans="1:3" ht="14.25" customHeight="1">
      <c r="A3407" s="234" t="s">
        <v>1433</v>
      </c>
      <c r="B3407" s="227" t="s">
        <v>4153</v>
      </c>
      <c r="C3407" s="343" t="s">
        <v>2017</v>
      </c>
    </row>
    <row r="3408" spans="1:3" ht="14.25" customHeight="1">
      <c r="A3408" s="234" t="s">
        <v>1904</v>
      </c>
      <c r="B3408" s="227" t="s">
        <v>1977</v>
      </c>
      <c r="C3408" s="344"/>
    </row>
    <row r="3409" spans="1:3" ht="15" customHeight="1" thickBot="1">
      <c r="A3409" s="235" t="s">
        <v>1906</v>
      </c>
      <c r="B3409" s="236" t="s">
        <v>24</v>
      </c>
      <c r="C3409" s="345"/>
    </row>
    <row r="3410" spans="1:3">
      <c r="A3410" s="231" t="s">
        <v>1431</v>
      </c>
      <c r="B3410" s="232" t="s">
        <v>4154</v>
      </c>
      <c r="C3410" s="233" t="s">
        <v>4104</v>
      </c>
    </row>
    <row r="3411" spans="1:3" ht="14.25" customHeight="1">
      <c r="A3411" s="234" t="s">
        <v>1433</v>
      </c>
      <c r="B3411" s="227" t="s">
        <v>4155</v>
      </c>
      <c r="C3411" s="343" t="s">
        <v>2017</v>
      </c>
    </row>
    <row r="3412" spans="1:3" ht="14.25" customHeight="1">
      <c r="A3412" s="234" t="s">
        <v>1904</v>
      </c>
      <c r="B3412" s="227" t="s">
        <v>1977</v>
      </c>
      <c r="C3412" s="344"/>
    </row>
    <row r="3413" spans="1:3" ht="15" customHeight="1" thickBot="1">
      <c r="A3413" s="235" t="s">
        <v>1906</v>
      </c>
      <c r="B3413" s="236" t="s">
        <v>24</v>
      </c>
      <c r="C3413" s="345"/>
    </row>
    <row r="3414" spans="1:3">
      <c r="A3414" s="231" t="s">
        <v>1431</v>
      </c>
      <c r="B3414" s="232" t="s">
        <v>4156</v>
      </c>
      <c r="C3414" s="233" t="s">
        <v>4104</v>
      </c>
    </row>
    <row r="3415" spans="1:3" ht="14.25" customHeight="1">
      <c r="A3415" s="234" t="s">
        <v>1433</v>
      </c>
      <c r="B3415" s="227" t="s">
        <v>4155</v>
      </c>
      <c r="C3415" s="343" t="s">
        <v>4157</v>
      </c>
    </row>
    <row r="3416" spans="1:3" ht="14.25" customHeight="1">
      <c r="A3416" s="234" t="s">
        <v>1904</v>
      </c>
      <c r="B3416" s="227" t="s">
        <v>1977</v>
      </c>
      <c r="C3416" s="344"/>
    </row>
    <row r="3417" spans="1:3" ht="15" customHeight="1" thickBot="1">
      <c r="A3417" s="235" t="s">
        <v>1906</v>
      </c>
      <c r="B3417" s="236" t="s">
        <v>24</v>
      </c>
      <c r="C3417" s="345"/>
    </row>
    <row r="3418" spans="1:3">
      <c r="A3418" s="231" t="s">
        <v>1431</v>
      </c>
      <c r="B3418" s="232" t="s">
        <v>4158</v>
      </c>
      <c r="C3418" s="233" t="s">
        <v>4104</v>
      </c>
    </row>
    <row r="3419" spans="1:3" ht="22.5">
      <c r="A3419" s="234" t="s">
        <v>1433</v>
      </c>
      <c r="B3419" s="227" t="s">
        <v>4159</v>
      </c>
      <c r="C3419" s="343" t="s">
        <v>2312</v>
      </c>
    </row>
    <row r="3420" spans="1:3" ht="14.25" customHeight="1">
      <c r="A3420" s="234" t="s">
        <v>1904</v>
      </c>
      <c r="B3420" s="227" t="s">
        <v>1977</v>
      </c>
      <c r="C3420" s="344"/>
    </row>
    <row r="3421" spans="1:3" ht="15" customHeight="1" thickBot="1">
      <c r="A3421" s="235" t="s">
        <v>1906</v>
      </c>
      <c r="B3421" s="236" t="s">
        <v>24</v>
      </c>
      <c r="C3421" s="345"/>
    </row>
    <row r="3422" spans="1:3">
      <c r="A3422" s="231" t="s">
        <v>1431</v>
      </c>
      <c r="B3422" s="232" t="s">
        <v>4160</v>
      </c>
      <c r="C3422" s="233" t="s">
        <v>4104</v>
      </c>
    </row>
    <row r="3423" spans="1:3" ht="14.25" customHeight="1">
      <c r="A3423" s="234" t="s">
        <v>1433</v>
      </c>
      <c r="B3423" s="227" t="s">
        <v>4161</v>
      </c>
      <c r="C3423" s="343" t="s">
        <v>4130</v>
      </c>
    </row>
    <row r="3424" spans="1:3" ht="14.25" customHeight="1">
      <c r="A3424" s="234" t="s">
        <v>1904</v>
      </c>
      <c r="B3424" s="227" t="s">
        <v>1952</v>
      </c>
      <c r="C3424" s="344"/>
    </row>
    <row r="3425" spans="1:3" ht="15" customHeight="1" thickBot="1">
      <c r="A3425" s="235" t="s">
        <v>1906</v>
      </c>
      <c r="B3425" s="236" t="s">
        <v>24</v>
      </c>
      <c r="C3425" s="345"/>
    </row>
    <row r="3426" spans="1:3">
      <c r="A3426" s="231" t="s">
        <v>1431</v>
      </c>
      <c r="B3426" s="232" t="s">
        <v>4162</v>
      </c>
      <c r="C3426" s="233" t="s">
        <v>4104</v>
      </c>
    </row>
    <row r="3427" spans="1:3" ht="22.5">
      <c r="A3427" s="234" t="s">
        <v>1433</v>
      </c>
      <c r="B3427" s="227" t="s">
        <v>4163</v>
      </c>
      <c r="C3427" s="343" t="s">
        <v>4164</v>
      </c>
    </row>
    <row r="3428" spans="1:3" ht="14.25" customHeight="1">
      <c r="A3428" s="234" t="s">
        <v>1904</v>
      </c>
      <c r="B3428" s="227" t="s">
        <v>1934</v>
      </c>
      <c r="C3428" s="344"/>
    </row>
    <row r="3429" spans="1:3" ht="15" customHeight="1" thickBot="1">
      <c r="A3429" s="235" t="s">
        <v>1906</v>
      </c>
      <c r="B3429" s="236" t="s">
        <v>24</v>
      </c>
      <c r="C3429" s="345"/>
    </row>
    <row r="3430" spans="1:3">
      <c r="A3430" s="231" t="s">
        <v>1431</v>
      </c>
      <c r="B3430" s="232" t="s">
        <v>4165</v>
      </c>
      <c r="C3430" s="233" t="s">
        <v>4104</v>
      </c>
    </row>
    <row r="3431" spans="1:3" ht="45">
      <c r="A3431" s="234" t="s">
        <v>1433</v>
      </c>
      <c r="B3431" s="227" t="s">
        <v>4166</v>
      </c>
      <c r="C3431" s="343"/>
    </row>
    <row r="3432" spans="1:3" ht="14.25" customHeight="1">
      <c r="A3432" s="234" t="s">
        <v>1904</v>
      </c>
      <c r="B3432" s="227" t="s">
        <v>1934</v>
      </c>
      <c r="C3432" s="344"/>
    </row>
    <row r="3433" spans="1:3" ht="15" customHeight="1" thickBot="1">
      <c r="A3433" s="235" t="s">
        <v>1906</v>
      </c>
      <c r="B3433" s="236" t="s">
        <v>24</v>
      </c>
      <c r="C3433" s="345"/>
    </row>
    <row r="3434" spans="1:3">
      <c r="A3434" s="231" t="s">
        <v>1431</v>
      </c>
      <c r="B3434" s="232" t="s">
        <v>4167</v>
      </c>
      <c r="C3434" s="233" t="s">
        <v>4104</v>
      </c>
    </row>
    <row r="3435" spans="1:3" ht="14.25" customHeight="1">
      <c r="A3435" s="234" t="s">
        <v>1433</v>
      </c>
      <c r="B3435" s="227" t="s">
        <v>4168</v>
      </c>
      <c r="C3435" s="343" t="s">
        <v>4169</v>
      </c>
    </row>
    <row r="3436" spans="1:3" ht="14.25" customHeight="1">
      <c r="A3436" s="234" t="s">
        <v>1904</v>
      </c>
      <c r="B3436" s="227" t="s">
        <v>1934</v>
      </c>
      <c r="C3436" s="344"/>
    </row>
    <row r="3437" spans="1:3" ht="15" customHeight="1" thickBot="1">
      <c r="A3437" s="235" t="s">
        <v>1906</v>
      </c>
      <c r="B3437" s="236" t="s">
        <v>24</v>
      </c>
      <c r="C3437" s="345"/>
    </row>
    <row r="3438" spans="1:3">
      <c r="A3438" s="231" t="s">
        <v>1431</v>
      </c>
      <c r="B3438" s="232" t="s">
        <v>4170</v>
      </c>
      <c r="C3438" s="233" t="s">
        <v>4104</v>
      </c>
    </row>
    <row r="3439" spans="1:3" ht="22.5">
      <c r="A3439" s="234" t="s">
        <v>1433</v>
      </c>
      <c r="B3439" s="227" t="s">
        <v>4171</v>
      </c>
      <c r="C3439" s="343" t="s">
        <v>4172</v>
      </c>
    </row>
    <row r="3440" spans="1:3" ht="14.25" customHeight="1">
      <c r="A3440" s="234" t="s">
        <v>1904</v>
      </c>
      <c r="B3440" s="227" t="s">
        <v>1934</v>
      </c>
      <c r="C3440" s="344"/>
    </row>
    <row r="3441" spans="1:3" ht="15" customHeight="1" thickBot="1">
      <c r="A3441" s="235" t="s">
        <v>1906</v>
      </c>
      <c r="B3441" s="236" t="s">
        <v>24</v>
      </c>
      <c r="C3441" s="345"/>
    </row>
    <row r="3442" spans="1:3">
      <c r="A3442" s="231" t="s">
        <v>1431</v>
      </c>
      <c r="B3442" s="232" t="s">
        <v>4173</v>
      </c>
      <c r="C3442" s="233" t="s">
        <v>4104</v>
      </c>
    </row>
    <row r="3443" spans="1:3" ht="14.25" customHeight="1">
      <c r="A3443" s="234" t="s">
        <v>1433</v>
      </c>
      <c r="B3443" s="227" t="s">
        <v>4174</v>
      </c>
      <c r="C3443" s="343" t="s">
        <v>4175</v>
      </c>
    </row>
    <row r="3444" spans="1:3" ht="14.25" customHeight="1">
      <c r="A3444" s="234" t="s">
        <v>1904</v>
      </c>
      <c r="B3444" s="227" t="s">
        <v>2370</v>
      </c>
      <c r="C3444" s="344"/>
    </row>
    <row r="3445" spans="1:3" ht="15" customHeight="1" thickBot="1">
      <c r="A3445" s="235" t="s">
        <v>1906</v>
      </c>
      <c r="B3445" s="236" t="s">
        <v>24</v>
      </c>
      <c r="C3445" s="345"/>
    </row>
    <row r="3446" spans="1:3">
      <c r="A3446" s="231" t="s">
        <v>1431</v>
      </c>
      <c r="B3446" s="232" t="s">
        <v>4176</v>
      </c>
      <c r="C3446" s="233" t="s">
        <v>4104</v>
      </c>
    </row>
    <row r="3447" spans="1:3" ht="14.25" customHeight="1">
      <c r="A3447" s="234" t="s">
        <v>1433</v>
      </c>
      <c r="B3447" s="227" t="s">
        <v>4177</v>
      </c>
      <c r="C3447" s="343" t="s">
        <v>4178</v>
      </c>
    </row>
    <row r="3448" spans="1:3" ht="14.25" customHeight="1">
      <c r="A3448" s="234" t="s">
        <v>1904</v>
      </c>
      <c r="B3448" s="227" t="s">
        <v>1952</v>
      </c>
      <c r="C3448" s="344"/>
    </row>
    <row r="3449" spans="1:3" ht="15" customHeight="1" thickBot="1">
      <c r="A3449" s="235" t="s">
        <v>1906</v>
      </c>
      <c r="B3449" s="236" t="s">
        <v>24</v>
      </c>
      <c r="C3449" s="345"/>
    </row>
    <row r="3450" spans="1:3">
      <c r="A3450" s="231" t="s">
        <v>1431</v>
      </c>
      <c r="B3450" s="232" t="s">
        <v>4179</v>
      </c>
      <c r="C3450" s="233" t="s">
        <v>4104</v>
      </c>
    </row>
    <row r="3451" spans="1:3" ht="14.25" customHeight="1">
      <c r="A3451" s="234" t="s">
        <v>1433</v>
      </c>
      <c r="B3451" s="227" t="s">
        <v>4180</v>
      </c>
      <c r="C3451" s="343" t="s">
        <v>4181</v>
      </c>
    </row>
    <row r="3452" spans="1:3" ht="14.25" customHeight="1">
      <c r="A3452" s="234" t="s">
        <v>1904</v>
      </c>
      <c r="B3452" s="227" t="s">
        <v>1981</v>
      </c>
      <c r="C3452" s="344"/>
    </row>
    <row r="3453" spans="1:3" ht="15" customHeight="1" thickBot="1">
      <c r="A3453" s="235" t="s">
        <v>1906</v>
      </c>
      <c r="B3453" s="236" t="s">
        <v>26</v>
      </c>
      <c r="C3453" s="345"/>
    </row>
    <row r="3454" spans="1:3">
      <c r="A3454" s="231" t="s">
        <v>1431</v>
      </c>
      <c r="B3454" s="232" t="s">
        <v>4182</v>
      </c>
      <c r="C3454" s="233" t="s">
        <v>4104</v>
      </c>
    </row>
    <row r="3455" spans="1:3" ht="22.5">
      <c r="A3455" s="234" t="s">
        <v>1433</v>
      </c>
      <c r="B3455" s="227" t="s">
        <v>4183</v>
      </c>
      <c r="C3455" s="343" t="s">
        <v>4184</v>
      </c>
    </row>
    <row r="3456" spans="1:3" ht="14.25" customHeight="1">
      <c r="A3456" s="234" t="s">
        <v>1904</v>
      </c>
      <c r="B3456" s="227" t="s">
        <v>2370</v>
      </c>
      <c r="C3456" s="344"/>
    </row>
    <row r="3457" spans="1:3" ht="15" customHeight="1" thickBot="1">
      <c r="A3457" s="235" t="s">
        <v>1906</v>
      </c>
      <c r="B3457" s="236" t="s">
        <v>24</v>
      </c>
      <c r="C3457" s="345"/>
    </row>
    <row r="3458" spans="1:3">
      <c r="A3458" s="231" t="s">
        <v>1431</v>
      </c>
      <c r="B3458" s="232" t="s">
        <v>4185</v>
      </c>
      <c r="C3458" s="233" t="s">
        <v>4104</v>
      </c>
    </row>
    <row r="3459" spans="1:3" ht="14.25" customHeight="1">
      <c r="A3459" s="234" t="s">
        <v>1433</v>
      </c>
      <c r="B3459" s="227" t="s">
        <v>4186</v>
      </c>
      <c r="C3459" s="343" t="s">
        <v>4187</v>
      </c>
    </row>
    <row r="3460" spans="1:3" ht="14.25" customHeight="1">
      <c r="A3460" s="234" t="s">
        <v>1904</v>
      </c>
      <c r="B3460" s="227" t="s">
        <v>2370</v>
      </c>
      <c r="C3460" s="344"/>
    </row>
    <row r="3461" spans="1:3" ht="15" customHeight="1" thickBot="1">
      <c r="A3461" s="235" t="s">
        <v>1906</v>
      </c>
      <c r="B3461" s="236" t="s">
        <v>24</v>
      </c>
      <c r="C3461" s="345"/>
    </row>
    <row r="3462" spans="1:3">
      <c r="A3462" s="231" t="s">
        <v>1431</v>
      </c>
      <c r="B3462" s="232" t="s">
        <v>4188</v>
      </c>
      <c r="C3462" s="233" t="s">
        <v>4104</v>
      </c>
    </row>
    <row r="3463" spans="1:3" ht="14.25" customHeight="1">
      <c r="A3463" s="234" t="s">
        <v>1433</v>
      </c>
      <c r="B3463" s="227" t="s">
        <v>4189</v>
      </c>
      <c r="C3463" s="343" t="s">
        <v>4187</v>
      </c>
    </row>
    <row r="3464" spans="1:3" ht="14.25" customHeight="1">
      <c r="A3464" s="234" t="s">
        <v>1904</v>
      </c>
      <c r="B3464" s="227" t="s">
        <v>2370</v>
      </c>
      <c r="C3464" s="344"/>
    </row>
    <row r="3465" spans="1:3" ht="15" customHeight="1" thickBot="1">
      <c r="A3465" s="235" t="s">
        <v>1906</v>
      </c>
      <c r="B3465" s="236" t="s">
        <v>24</v>
      </c>
      <c r="C3465" s="345"/>
    </row>
    <row r="3466" spans="1:3">
      <c r="A3466" s="231" t="s">
        <v>1431</v>
      </c>
      <c r="B3466" s="232" t="s">
        <v>4190</v>
      </c>
      <c r="C3466" s="233" t="s">
        <v>4104</v>
      </c>
    </row>
    <row r="3467" spans="1:3" ht="14.25" customHeight="1">
      <c r="A3467" s="234" t="s">
        <v>1433</v>
      </c>
      <c r="B3467" s="227" t="s">
        <v>4191</v>
      </c>
      <c r="C3467" s="343" t="s">
        <v>4192</v>
      </c>
    </row>
    <row r="3468" spans="1:3" ht="14.25" customHeight="1">
      <c r="A3468" s="234" t="s">
        <v>1904</v>
      </c>
      <c r="B3468" s="227" t="s">
        <v>2370</v>
      </c>
      <c r="C3468" s="344"/>
    </row>
    <row r="3469" spans="1:3" ht="15" customHeight="1" thickBot="1">
      <c r="A3469" s="235" t="s">
        <v>1906</v>
      </c>
      <c r="B3469" s="236" t="s">
        <v>24</v>
      </c>
      <c r="C3469" s="345"/>
    </row>
    <row r="3470" spans="1:3">
      <c r="A3470" s="231" t="s">
        <v>1431</v>
      </c>
      <c r="B3470" s="232" t="s">
        <v>4193</v>
      </c>
      <c r="C3470" s="233" t="s">
        <v>4104</v>
      </c>
    </row>
    <row r="3471" spans="1:3" ht="14.25" customHeight="1">
      <c r="A3471" s="234" t="s">
        <v>1433</v>
      </c>
      <c r="B3471" s="227" t="s">
        <v>4194</v>
      </c>
      <c r="C3471" s="343" t="s">
        <v>4192</v>
      </c>
    </row>
    <row r="3472" spans="1:3" ht="14.25" customHeight="1">
      <c r="A3472" s="234" t="s">
        <v>1904</v>
      </c>
      <c r="B3472" s="227" t="s">
        <v>2370</v>
      </c>
      <c r="C3472" s="344"/>
    </row>
    <row r="3473" spans="1:3" ht="15" customHeight="1" thickBot="1">
      <c r="A3473" s="235" t="s">
        <v>1906</v>
      </c>
      <c r="B3473" s="236" t="s">
        <v>24</v>
      </c>
      <c r="C3473" s="345"/>
    </row>
    <row r="3474" spans="1:3">
      <c r="A3474" s="231" t="s">
        <v>1431</v>
      </c>
      <c r="B3474" s="232" t="s">
        <v>4195</v>
      </c>
      <c r="C3474" s="233" t="s">
        <v>4104</v>
      </c>
    </row>
    <row r="3475" spans="1:3" ht="14.25" customHeight="1">
      <c r="A3475" s="234" t="s">
        <v>1433</v>
      </c>
      <c r="B3475" s="227" t="s">
        <v>625</v>
      </c>
      <c r="C3475" s="343" t="s">
        <v>4196</v>
      </c>
    </row>
    <row r="3476" spans="1:3" ht="14.25" customHeight="1">
      <c r="A3476" s="234" t="s">
        <v>1904</v>
      </c>
      <c r="B3476" s="227" t="s">
        <v>2370</v>
      </c>
      <c r="C3476" s="344"/>
    </row>
    <row r="3477" spans="1:3" ht="15" customHeight="1" thickBot="1">
      <c r="A3477" s="235" t="s">
        <v>1906</v>
      </c>
      <c r="B3477" s="236" t="s">
        <v>24</v>
      </c>
      <c r="C3477" s="345"/>
    </row>
    <row r="3478" spans="1:3">
      <c r="A3478" s="231" t="s">
        <v>1431</v>
      </c>
      <c r="B3478" s="232" t="s">
        <v>4197</v>
      </c>
      <c r="C3478" s="233" t="s">
        <v>4104</v>
      </c>
    </row>
    <row r="3479" spans="1:3" ht="22.5">
      <c r="A3479" s="234" t="s">
        <v>1433</v>
      </c>
      <c r="B3479" s="227" t="s">
        <v>4198</v>
      </c>
      <c r="C3479" s="343" t="s">
        <v>4199</v>
      </c>
    </row>
    <row r="3480" spans="1:3" ht="14.25" customHeight="1">
      <c r="A3480" s="234" t="s">
        <v>1904</v>
      </c>
      <c r="B3480" s="227" t="s">
        <v>2370</v>
      </c>
      <c r="C3480" s="344"/>
    </row>
    <row r="3481" spans="1:3" ht="15" customHeight="1" thickBot="1">
      <c r="A3481" s="235" t="s">
        <v>1906</v>
      </c>
      <c r="B3481" s="236" t="s">
        <v>24</v>
      </c>
      <c r="C3481" s="345"/>
    </row>
    <row r="3482" spans="1:3">
      <c r="A3482" s="231" t="s">
        <v>1431</v>
      </c>
      <c r="B3482" s="232" t="s">
        <v>4200</v>
      </c>
      <c r="C3482" s="233" t="s">
        <v>4104</v>
      </c>
    </row>
    <row r="3483" spans="1:3" ht="14.25" customHeight="1">
      <c r="A3483" s="234" t="s">
        <v>1433</v>
      </c>
      <c r="B3483" s="227" t="s">
        <v>4201</v>
      </c>
      <c r="C3483" s="343" t="s">
        <v>4192</v>
      </c>
    </row>
    <row r="3484" spans="1:3" ht="14.25" customHeight="1">
      <c r="A3484" s="234" t="s">
        <v>1904</v>
      </c>
      <c r="B3484" s="227" t="s">
        <v>2370</v>
      </c>
      <c r="C3484" s="344"/>
    </row>
    <row r="3485" spans="1:3" ht="15" customHeight="1" thickBot="1">
      <c r="A3485" s="235" t="s">
        <v>1906</v>
      </c>
      <c r="B3485" s="236" t="s">
        <v>24</v>
      </c>
      <c r="C3485" s="345"/>
    </row>
    <row r="3486" spans="1:3">
      <c r="A3486" s="231" t="s">
        <v>1431</v>
      </c>
      <c r="B3486" s="232" t="s">
        <v>4202</v>
      </c>
      <c r="C3486" s="233" t="s">
        <v>4104</v>
      </c>
    </row>
    <row r="3487" spans="1:3" ht="14.25" customHeight="1">
      <c r="A3487" s="234" t="s">
        <v>1433</v>
      </c>
      <c r="B3487" s="227" t="s">
        <v>4203</v>
      </c>
      <c r="C3487" s="343" t="s">
        <v>4204</v>
      </c>
    </row>
    <row r="3488" spans="1:3" ht="14.25" customHeight="1">
      <c r="A3488" s="234" t="s">
        <v>1904</v>
      </c>
      <c r="B3488" s="227" t="s">
        <v>2370</v>
      </c>
      <c r="C3488" s="344"/>
    </row>
    <row r="3489" spans="1:3" ht="15" customHeight="1" thickBot="1">
      <c r="A3489" s="235" t="s">
        <v>1906</v>
      </c>
      <c r="B3489" s="236" t="s">
        <v>24</v>
      </c>
      <c r="C3489" s="345"/>
    </row>
    <row r="3490" spans="1:3">
      <c r="A3490" s="231" t="s">
        <v>1431</v>
      </c>
      <c r="B3490" s="232" t="s">
        <v>4205</v>
      </c>
      <c r="C3490" s="233" t="s">
        <v>4104</v>
      </c>
    </row>
    <row r="3491" spans="1:3" ht="14.25" customHeight="1">
      <c r="A3491" s="234" t="s">
        <v>1433</v>
      </c>
      <c r="B3491" s="227" t="s">
        <v>4206</v>
      </c>
      <c r="C3491" s="343" t="s">
        <v>4207</v>
      </c>
    </row>
    <row r="3492" spans="1:3" ht="14.25" customHeight="1">
      <c r="A3492" s="234" t="s">
        <v>1904</v>
      </c>
      <c r="B3492" s="227" t="s">
        <v>2370</v>
      </c>
      <c r="C3492" s="344"/>
    </row>
    <row r="3493" spans="1:3" ht="15" customHeight="1" thickBot="1">
      <c r="A3493" s="235" t="s">
        <v>1906</v>
      </c>
      <c r="B3493" s="236" t="s">
        <v>24</v>
      </c>
      <c r="C3493" s="345"/>
    </row>
    <row r="3494" spans="1:3">
      <c r="A3494" s="231" t="s">
        <v>1431</v>
      </c>
      <c r="B3494" s="232" t="s">
        <v>4208</v>
      </c>
      <c r="C3494" s="233" t="s">
        <v>4104</v>
      </c>
    </row>
    <row r="3495" spans="1:3" ht="14.25" customHeight="1">
      <c r="A3495" s="234" t="s">
        <v>1433</v>
      </c>
      <c r="B3495" s="227" t="s">
        <v>4209</v>
      </c>
      <c r="C3495" s="343" t="s">
        <v>4210</v>
      </c>
    </row>
    <row r="3496" spans="1:3" ht="14.25" customHeight="1">
      <c r="A3496" s="234" t="s">
        <v>1904</v>
      </c>
      <c r="B3496" s="227" t="s">
        <v>2370</v>
      </c>
      <c r="C3496" s="344"/>
    </row>
    <row r="3497" spans="1:3" ht="15" customHeight="1" thickBot="1">
      <c r="A3497" s="235" t="s">
        <v>1906</v>
      </c>
      <c r="B3497" s="236" t="s">
        <v>24</v>
      </c>
      <c r="C3497" s="345"/>
    </row>
    <row r="3498" spans="1:3">
      <c r="A3498" s="231" t="s">
        <v>1431</v>
      </c>
      <c r="B3498" s="232" t="s">
        <v>4211</v>
      </c>
      <c r="C3498" s="233" t="s">
        <v>4104</v>
      </c>
    </row>
    <row r="3499" spans="1:3" ht="14.25" customHeight="1">
      <c r="A3499" s="234" t="s">
        <v>1433</v>
      </c>
      <c r="B3499" s="227" t="s">
        <v>671</v>
      </c>
      <c r="C3499" s="343" t="s">
        <v>2831</v>
      </c>
    </row>
    <row r="3500" spans="1:3" ht="14.25" customHeight="1">
      <c r="A3500" s="234" t="s">
        <v>1904</v>
      </c>
      <c r="B3500" s="227" t="s">
        <v>2370</v>
      </c>
      <c r="C3500" s="344"/>
    </row>
    <row r="3501" spans="1:3" ht="15" customHeight="1" thickBot="1">
      <c r="A3501" s="235" t="s">
        <v>1906</v>
      </c>
      <c r="B3501" s="236" t="s">
        <v>24</v>
      </c>
      <c r="C3501" s="345"/>
    </row>
    <row r="3502" spans="1:3">
      <c r="A3502" s="231" t="s">
        <v>1431</v>
      </c>
      <c r="B3502" s="232" t="s">
        <v>4212</v>
      </c>
      <c r="C3502" s="233" t="s">
        <v>4104</v>
      </c>
    </row>
    <row r="3503" spans="1:3" ht="14.25" customHeight="1">
      <c r="A3503" s="234" t="s">
        <v>1433</v>
      </c>
      <c r="B3503" s="227" t="s">
        <v>4213</v>
      </c>
      <c r="C3503" s="343" t="s">
        <v>4214</v>
      </c>
    </row>
    <row r="3504" spans="1:3" ht="14.25" customHeight="1">
      <c r="A3504" s="234" t="s">
        <v>1904</v>
      </c>
      <c r="B3504" s="227" t="s">
        <v>2370</v>
      </c>
      <c r="C3504" s="344"/>
    </row>
    <row r="3505" spans="1:3" ht="15" customHeight="1" thickBot="1">
      <c r="A3505" s="235" t="s">
        <v>1906</v>
      </c>
      <c r="B3505" s="236" t="s">
        <v>24</v>
      </c>
      <c r="C3505" s="345"/>
    </row>
    <row r="3506" spans="1:3">
      <c r="A3506" s="231" t="s">
        <v>1431</v>
      </c>
      <c r="B3506" s="232" t="s">
        <v>4215</v>
      </c>
      <c r="C3506" s="233" t="s">
        <v>4104</v>
      </c>
    </row>
    <row r="3507" spans="1:3" ht="14.25" customHeight="1">
      <c r="A3507" s="234" t="s">
        <v>1433</v>
      </c>
      <c r="B3507" s="227" t="s">
        <v>4216</v>
      </c>
      <c r="C3507" s="343" t="s">
        <v>3651</v>
      </c>
    </row>
    <row r="3508" spans="1:3" ht="14.25" customHeight="1">
      <c r="A3508" s="234" t="s">
        <v>1904</v>
      </c>
      <c r="B3508" s="227" t="s">
        <v>2370</v>
      </c>
      <c r="C3508" s="344"/>
    </row>
    <row r="3509" spans="1:3" ht="15" customHeight="1" thickBot="1">
      <c r="A3509" s="235" t="s">
        <v>1906</v>
      </c>
      <c r="B3509" s="236" t="s">
        <v>24</v>
      </c>
      <c r="C3509" s="345"/>
    </row>
    <row r="3510" spans="1:3">
      <c r="A3510" s="231" t="s">
        <v>1431</v>
      </c>
      <c r="B3510" s="232" t="s">
        <v>4217</v>
      </c>
      <c r="C3510" s="233" t="s">
        <v>4104</v>
      </c>
    </row>
    <row r="3511" spans="1:3" ht="14.25" customHeight="1">
      <c r="A3511" s="234" t="s">
        <v>1433</v>
      </c>
      <c r="B3511" s="227" t="s">
        <v>4218</v>
      </c>
      <c r="C3511" s="343" t="s">
        <v>4219</v>
      </c>
    </row>
    <row r="3512" spans="1:3" ht="14.25" customHeight="1">
      <c r="A3512" s="234" t="s">
        <v>1904</v>
      </c>
      <c r="B3512" s="227" t="s">
        <v>2370</v>
      </c>
      <c r="C3512" s="344"/>
    </row>
    <row r="3513" spans="1:3" ht="15" customHeight="1" thickBot="1">
      <c r="A3513" s="235" t="s">
        <v>1906</v>
      </c>
      <c r="B3513" s="236" t="s">
        <v>24</v>
      </c>
      <c r="C3513" s="345"/>
    </row>
    <row r="3514" spans="1:3">
      <c r="A3514" s="231" t="s">
        <v>1431</v>
      </c>
      <c r="B3514" s="232" t="s">
        <v>4220</v>
      </c>
      <c r="C3514" s="233" t="s">
        <v>4104</v>
      </c>
    </row>
    <row r="3515" spans="1:3" ht="14.25" customHeight="1">
      <c r="A3515" s="234" t="s">
        <v>1433</v>
      </c>
      <c r="B3515" s="227" t="s">
        <v>4221</v>
      </c>
      <c r="C3515" s="343" t="s">
        <v>4222</v>
      </c>
    </row>
    <row r="3516" spans="1:3" ht="14.25" customHeight="1">
      <c r="A3516" s="234" t="s">
        <v>1904</v>
      </c>
      <c r="B3516" s="227" t="s">
        <v>2370</v>
      </c>
      <c r="C3516" s="344"/>
    </row>
    <row r="3517" spans="1:3" ht="15" customHeight="1" thickBot="1">
      <c r="A3517" s="235" t="s">
        <v>1906</v>
      </c>
      <c r="B3517" s="236" t="s">
        <v>24</v>
      </c>
      <c r="C3517" s="345"/>
    </row>
    <row r="3518" spans="1:3">
      <c r="A3518" s="231" t="s">
        <v>1431</v>
      </c>
      <c r="B3518" s="232" t="s">
        <v>4223</v>
      </c>
      <c r="C3518" s="233" t="s">
        <v>4104</v>
      </c>
    </row>
    <row r="3519" spans="1:3" ht="14.25" customHeight="1">
      <c r="A3519" s="234" t="s">
        <v>1433</v>
      </c>
      <c r="B3519" s="227" t="s">
        <v>4224</v>
      </c>
      <c r="C3519" s="343" t="s">
        <v>4225</v>
      </c>
    </row>
    <row r="3520" spans="1:3" ht="14.25" customHeight="1">
      <c r="A3520" s="234" t="s">
        <v>1904</v>
      </c>
      <c r="B3520" s="227" t="s">
        <v>2370</v>
      </c>
      <c r="C3520" s="344"/>
    </row>
    <row r="3521" spans="1:3" ht="15" customHeight="1" thickBot="1">
      <c r="A3521" s="235" t="s">
        <v>1906</v>
      </c>
      <c r="B3521" s="236" t="s">
        <v>24</v>
      </c>
      <c r="C3521" s="345"/>
    </row>
    <row r="3522" spans="1:3">
      <c r="A3522" s="231" t="s">
        <v>1431</v>
      </c>
      <c r="B3522" s="232" t="s">
        <v>4226</v>
      </c>
      <c r="C3522" s="233" t="s">
        <v>4104</v>
      </c>
    </row>
    <row r="3523" spans="1:3" ht="14.25" customHeight="1">
      <c r="A3523" s="234" t="s">
        <v>1433</v>
      </c>
      <c r="B3523" s="227" t="s">
        <v>4227</v>
      </c>
      <c r="C3523" s="343" t="s">
        <v>4228</v>
      </c>
    </row>
    <row r="3524" spans="1:3" ht="14.25" customHeight="1">
      <c r="A3524" s="234" t="s">
        <v>1904</v>
      </c>
      <c r="B3524" s="227" t="s">
        <v>2370</v>
      </c>
      <c r="C3524" s="344"/>
    </row>
    <row r="3525" spans="1:3" ht="15" customHeight="1" thickBot="1">
      <c r="A3525" s="235" t="s">
        <v>1906</v>
      </c>
      <c r="B3525" s="236" t="s">
        <v>26</v>
      </c>
      <c r="C3525" s="345"/>
    </row>
    <row r="3526" spans="1:3">
      <c r="A3526" s="231" t="s">
        <v>1431</v>
      </c>
      <c r="B3526" s="232" t="s">
        <v>4229</v>
      </c>
      <c r="C3526" s="233" t="s">
        <v>4104</v>
      </c>
    </row>
    <row r="3527" spans="1:3" ht="14.25" customHeight="1">
      <c r="A3527" s="234" t="s">
        <v>1433</v>
      </c>
      <c r="B3527" s="227" t="s">
        <v>4230</v>
      </c>
      <c r="C3527" s="343" t="s">
        <v>4231</v>
      </c>
    </row>
    <row r="3528" spans="1:3" ht="14.25" customHeight="1">
      <c r="A3528" s="234" t="s">
        <v>1904</v>
      </c>
      <c r="B3528" s="227" t="s">
        <v>2370</v>
      </c>
      <c r="C3528" s="344"/>
    </row>
    <row r="3529" spans="1:3" ht="15" customHeight="1" thickBot="1">
      <c r="A3529" s="235" t="s">
        <v>1906</v>
      </c>
      <c r="B3529" s="236" t="s">
        <v>26</v>
      </c>
      <c r="C3529" s="345"/>
    </row>
    <row r="3530" spans="1:3">
      <c r="A3530" s="231" t="s">
        <v>1431</v>
      </c>
      <c r="B3530" s="232" t="s">
        <v>4232</v>
      </c>
      <c r="C3530" s="233" t="s">
        <v>4104</v>
      </c>
    </row>
    <row r="3531" spans="1:3" ht="14.25" customHeight="1">
      <c r="A3531" s="234" t="s">
        <v>1433</v>
      </c>
      <c r="B3531" s="227" t="s">
        <v>4233</v>
      </c>
      <c r="C3531" s="343" t="s">
        <v>4234</v>
      </c>
    </row>
    <row r="3532" spans="1:3" ht="14.25" customHeight="1">
      <c r="A3532" s="234" t="s">
        <v>1904</v>
      </c>
      <c r="B3532" s="227" t="s">
        <v>1934</v>
      </c>
      <c r="C3532" s="344"/>
    </row>
    <row r="3533" spans="1:3" ht="15" customHeight="1" thickBot="1">
      <c r="A3533" s="235" t="s">
        <v>1906</v>
      </c>
      <c r="B3533" s="236" t="s">
        <v>26</v>
      </c>
      <c r="C3533" s="345"/>
    </row>
    <row r="3534" spans="1:3">
      <c r="A3534" s="231" t="s">
        <v>1431</v>
      </c>
      <c r="B3534" s="232" t="s">
        <v>4235</v>
      </c>
      <c r="C3534" s="233" t="s">
        <v>4104</v>
      </c>
    </row>
    <row r="3535" spans="1:3" ht="14.25" customHeight="1">
      <c r="A3535" s="234" t="s">
        <v>1433</v>
      </c>
      <c r="B3535" s="227" t="s">
        <v>4236</v>
      </c>
      <c r="C3535" s="343" t="s">
        <v>4234</v>
      </c>
    </row>
    <row r="3536" spans="1:3" ht="14.25" customHeight="1">
      <c r="A3536" s="234" t="s">
        <v>1904</v>
      </c>
      <c r="B3536" s="227" t="s">
        <v>1934</v>
      </c>
      <c r="C3536" s="344"/>
    </row>
    <row r="3537" spans="1:3" ht="15" customHeight="1" thickBot="1">
      <c r="A3537" s="235" t="s">
        <v>1906</v>
      </c>
      <c r="B3537" s="236" t="s">
        <v>26</v>
      </c>
      <c r="C3537" s="345"/>
    </row>
    <row r="3538" spans="1:3">
      <c r="A3538" s="231" t="s">
        <v>1431</v>
      </c>
      <c r="B3538" s="232" t="s">
        <v>4237</v>
      </c>
      <c r="C3538" s="233" t="s">
        <v>4104</v>
      </c>
    </row>
    <row r="3539" spans="1:3" ht="14.25" customHeight="1">
      <c r="A3539" s="234" t="s">
        <v>1433</v>
      </c>
      <c r="B3539" s="227" t="s">
        <v>4238</v>
      </c>
      <c r="C3539" s="343" t="s">
        <v>2258</v>
      </c>
    </row>
    <row r="3540" spans="1:3" ht="14.25" customHeight="1">
      <c r="A3540" s="234" t="s">
        <v>1904</v>
      </c>
      <c r="B3540" s="227" t="s">
        <v>1934</v>
      </c>
      <c r="C3540" s="344"/>
    </row>
    <row r="3541" spans="1:3" ht="15" customHeight="1" thickBot="1">
      <c r="A3541" s="235" t="s">
        <v>1906</v>
      </c>
      <c r="B3541" s="236" t="s">
        <v>24</v>
      </c>
      <c r="C3541" s="345"/>
    </row>
    <row r="3542" spans="1:3">
      <c r="A3542" s="231" t="s">
        <v>1431</v>
      </c>
      <c r="B3542" s="232" t="s">
        <v>4239</v>
      </c>
      <c r="C3542" s="233" t="s">
        <v>4104</v>
      </c>
    </row>
    <row r="3543" spans="1:3" ht="14.25" customHeight="1">
      <c r="A3543" s="234" t="s">
        <v>1433</v>
      </c>
      <c r="B3543" s="227" t="s">
        <v>4240</v>
      </c>
      <c r="C3543" s="343" t="s">
        <v>2258</v>
      </c>
    </row>
    <row r="3544" spans="1:3" ht="14.25" customHeight="1">
      <c r="A3544" s="234" t="s">
        <v>1904</v>
      </c>
      <c r="B3544" s="227" t="s">
        <v>1934</v>
      </c>
      <c r="C3544" s="344"/>
    </row>
    <row r="3545" spans="1:3" ht="15" customHeight="1" thickBot="1">
      <c r="A3545" s="235" t="s">
        <v>1906</v>
      </c>
      <c r="B3545" s="236" t="s">
        <v>24</v>
      </c>
      <c r="C3545" s="345"/>
    </row>
    <row r="3546" spans="1:3">
      <c r="A3546" s="231" t="s">
        <v>1431</v>
      </c>
      <c r="B3546" s="232" t="s">
        <v>4241</v>
      </c>
      <c r="C3546" s="233" t="s">
        <v>4104</v>
      </c>
    </row>
    <row r="3547" spans="1:3" ht="14.25" customHeight="1">
      <c r="A3547" s="234" t="s">
        <v>1433</v>
      </c>
      <c r="B3547" s="227" t="s">
        <v>4242</v>
      </c>
      <c r="C3547" s="343" t="s">
        <v>4243</v>
      </c>
    </row>
    <row r="3548" spans="1:3" ht="14.25" customHeight="1">
      <c r="A3548" s="234" t="s">
        <v>1904</v>
      </c>
      <c r="B3548" s="227" t="s">
        <v>2146</v>
      </c>
      <c r="C3548" s="344"/>
    </row>
    <row r="3549" spans="1:3" ht="15" customHeight="1" thickBot="1">
      <c r="A3549" s="235" t="s">
        <v>1906</v>
      </c>
      <c r="B3549" s="236" t="s">
        <v>24</v>
      </c>
      <c r="C3549" s="345"/>
    </row>
    <row r="3550" spans="1:3">
      <c r="A3550" s="231" t="s">
        <v>1431</v>
      </c>
      <c r="B3550" s="232" t="s">
        <v>4244</v>
      </c>
      <c r="C3550" s="233" t="s">
        <v>4104</v>
      </c>
    </row>
    <row r="3551" spans="1:3" ht="14.25" customHeight="1">
      <c r="A3551" s="234" t="s">
        <v>1433</v>
      </c>
      <c r="B3551" s="227" t="s">
        <v>4245</v>
      </c>
      <c r="C3551" s="343" t="s">
        <v>4246</v>
      </c>
    </row>
    <row r="3552" spans="1:3" ht="14.25" customHeight="1">
      <c r="A3552" s="234" t="s">
        <v>1904</v>
      </c>
      <c r="B3552" s="227" t="s">
        <v>2146</v>
      </c>
      <c r="C3552" s="344"/>
    </row>
    <row r="3553" spans="1:3" ht="15" customHeight="1" thickBot="1">
      <c r="A3553" s="235" t="s">
        <v>1906</v>
      </c>
      <c r="B3553" s="236" t="s">
        <v>24</v>
      </c>
      <c r="C3553" s="345"/>
    </row>
    <row r="3554" spans="1:3">
      <c r="A3554" s="231" t="s">
        <v>1431</v>
      </c>
      <c r="B3554" s="232" t="s">
        <v>4247</v>
      </c>
      <c r="C3554" s="233" t="s">
        <v>4104</v>
      </c>
    </row>
    <row r="3555" spans="1:3" ht="14.25" customHeight="1">
      <c r="A3555" s="234" t="s">
        <v>1433</v>
      </c>
      <c r="B3555" s="227" t="s">
        <v>4248</v>
      </c>
      <c r="C3555" s="343" t="s">
        <v>4249</v>
      </c>
    </row>
    <row r="3556" spans="1:3" ht="14.25" customHeight="1">
      <c r="A3556" s="234" t="s">
        <v>1904</v>
      </c>
      <c r="B3556" s="227" t="s">
        <v>2146</v>
      </c>
      <c r="C3556" s="344"/>
    </row>
    <row r="3557" spans="1:3" ht="15" customHeight="1" thickBot="1">
      <c r="A3557" s="235" t="s">
        <v>1906</v>
      </c>
      <c r="B3557" s="236" t="s">
        <v>24</v>
      </c>
      <c r="C3557" s="345"/>
    </row>
    <row r="3558" spans="1:3">
      <c r="A3558" s="231" t="s">
        <v>1431</v>
      </c>
      <c r="B3558" s="232" t="s">
        <v>4250</v>
      </c>
      <c r="C3558" s="233" t="s">
        <v>4104</v>
      </c>
    </row>
    <row r="3559" spans="1:3" ht="14.25" customHeight="1">
      <c r="A3559" s="234" t="s">
        <v>1433</v>
      </c>
      <c r="B3559" s="227" t="s">
        <v>4251</v>
      </c>
      <c r="C3559" s="343" t="s">
        <v>4252</v>
      </c>
    </row>
    <row r="3560" spans="1:3" ht="14.25" customHeight="1">
      <c r="A3560" s="234" t="s">
        <v>1904</v>
      </c>
      <c r="B3560" s="227" t="s">
        <v>2146</v>
      </c>
      <c r="C3560" s="344"/>
    </row>
    <row r="3561" spans="1:3" ht="15" customHeight="1" thickBot="1">
      <c r="A3561" s="235" t="s">
        <v>1906</v>
      </c>
      <c r="B3561" s="236" t="s">
        <v>24</v>
      </c>
      <c r="C3561" s="345"/>
    </row>
    <row r="3562" spans="1:3">
      <c r="A3562" s="231" t="s">
        <v>1431</v>
      </c>
      <c r="B3562" s="232" t="s">
        <v>4253</v>
      </c>
      <c r="C3562" s="233" t="s">
        <v>4104</v>
      </c>
    </row>
    <row r="3563" spans="1:3" ht="14.25" customHeight="1">
      <c r="A3563" s="234" t="s">
        <v>1433</v>
      </c>
      <c r="B3563" s="227" t="s">
        <v>4254</v>
      </c>
      <c r="C3563" s="343" t="s">
        <v>4255</v>
      </c>
    </row>
    <row r="3564" spans="1:3" ht="14.25" customHeight="1">
      <c r="A3564" s="234" t="s">
        <v>1904</v>
      </c>
      <c r="B3564" s="227" t="s">
        <v>2146</v>
      </c>
      <c r="C3564" s="344"/>
    </row>
    <row r="3565" spans="1:3" ht="15" customHeight="1" thickBot="1">
      <c r="A3565" s="235" t="s">
        <v>1906</v>
      </c>
      <c r="B3565" s="236" t="s">
        <v>24</v>
      </c>
      <c r="C3565" s="345"/>
    </row>
    <row r="3566" spans="1:3">
      <c r="A3566" s="231" t="s">
        <v>1431</v>
      </c>
      <c r="B3566" s="232" t="s">
        <v>4256</v>
      </c>
      <c r="C3566" s="233" t="s">
        <v>4104</v>
      </c>
    </row>
    <row r="3567" spans="1:3" ht="14.25" customHeight="1">
      <c r="A3567" s="234" t="s">
        <v>1433</v>
      </c>
      <c r="B3567" s="227" t="s">
        <v>4257</v>
      </c>
      <c r="C3567" s="343" t="s">
        <v>4258</v>
      </c>
    </row>
    <row r="3568" spans="1:3" ht="14.25" customHeight="1">
      <c r="A3568" s="234" t="s">
        <v>1904</v>
      </c>
      <c r="B3568" s="227" t="s">
        <v>2146</v>
      </c>
      <c r="C3568" s="344"/>
    </row>
    <row r="3569" spans="1:3" ht="15" customHeight="1" thickBot="1">
      <c r="A3569" s="235" t="s">
        <v>1906</v>
      </c>
      <c r="B3569" s="236" t="s">
        <v>24</v>
      </c>
      <c r="C3569" s="345"/>
    </row>
    <row r="3570" spans="1:3">
      <c r="A3570" s="231" t="s">
        <v>1431</v>
      </c>
      <c r="B3570" s="232" t="s">
        <v>4259</v>
      </c>
      <c r="C3570" s="233" t="s">
        <v>4104</v>
      </c>
    </row>
    <row r="3571" spans="1:3" ht="14.25" customHeight="1">
      <c r="A3571" s="234" t="s">
        <v>1433</v>
      </c>
      <c r="B3571" s="227" t="s">
        <v>4260</v>
      </c>
      <c r="C3571" s="343" t="s">
        <v>4261</v>
      </c>
    </row>
    <row r="3572" spans="1:3" ht="14.25" customHeight="1">
      <c r="A3572" s="234" t="s">
        <v>1904</v>
      </c>
      <c r="B3572" s="227" t="s">
        <v>1934</v>
      </c>
      <c r="C3572" s="344"/>
    </row>
    <row r="3573" spans="1:3" ht="15" customHeight="1" thickBot="1">
      <c r="A3573" s="235" t="s">
        <v>1906</v>
      </c>
      <c r="B3573" s="236" t="s">
        <v>24</v>
      </c>
      <c r="C3573" s="345"/>
    </row>
    <row r="3574" spans="1:3">
      <c r="A3574" s="231" t="s">
        <v>1431</v>
      </c>
      <c r="B3574" s="232" t="s">
        <v>4262</v>
      </c>
      <c r="C3574" s="233" t="s">
        <v>4104</v>
      </c>
    </row>
    <row r="3575" spans="1:3" ht="14.25" customHeight="1">
      <c r="A3575" s="234" t="s">
        <v>1433</v>
      </c>
      <c r="B3575" s="227" t="s">
        <v>4263</v>
      </c>
      <c r="C3575" s="343" t="s">
        <v>4264</v>
      </c>
    </row>
    <row r="3576" spans="1:3" ht="14.25" customHeight="1">
      <c r="A3576" s="234" t="s">
        <v>1904</v>
      </c>
      <c r="B3576" s="227" t="s">
        <v>2146</v>
      </c>
      <c r="C3576" s="344"/>
    </row>
    <row r="3577" spans="1:3" ht="15" customHeight="1" thickBot="1">
      <c r="A3577" s="235" t="s">
        <v>1906</v>
      </c>
      <c r="B3577" s="236" t="s">
        <v>24</v>
      </c>
      <c r="C3577" s="345"/>
    </row>
    <row r="3578" spans="1:3">
      <c r="A3578" s="231" t="s">
        <v>1431</v>
      </c>
      <c r="B3578" s="232" t="s">
        <v>4265</v>
      </c>
      <c r="C3578" s="233" t="s">
        <v>4104</v>
      </c>
    </row>
    <row r="3579" spans="1:3" ht="14.25" customHeight="1">
      <c r="A3579" s="234" t="s">
        <v>1433</v>
      </c>
      <c r="B3579" s="227" t="s">
        <v>4266</v>
      </c>
      <c r="C3579" s="343" t="s">
        <v>4267</v>
      </c>
    </row>
    <row r="3580" spans="1:3" ht="14.25" customHeight="1">
      <c r="A3580" s="234" t="s">
        <v>1904</v>
      </c>
      <c r="B3580" s="227" t="s">
        <v>2146</v>
      </c>
      <c r="C3580" s="344"/>
    </row>
    <row r="3581" spans="1:3" ht="15" customHeight="1" thickBot="1">
      <c r="A3581" s="235" t="s">
        <v>1906</v>
      </c>
      <c r="B3581" s="236" t="s">
        <v>24</v>
      </c>
      <c r="C3581" s="345"/>
    </row>
    <row r="3582" spans="1:3">
      <c r="A3582" s="231" t="s">
        <v>1431</v>
      </c>
      <c r="B3582" s="232" t="s">
        <v>4268</v>
      </c>
      <c r="C3582" s="233" t="s">
        <v>4104</v>
      </c>
    </row>
    <row r="3583" spans="1:3" ht="14.25" customHeight="1">
      <c r="A3583" s="234" t="s">
        <v>1433</v>
      </c>
      <c r="B3583" s="227" t="s">
        <v>4269</v>
      </c>
      <c r="C3583" s="343" t="s">
        <v>4270</v>
      </c>
    </row>
    <row r="3584" spans="1:3" ht="14.25" customHeight="1">
      <c r="A3584" s="234" t="s">
        <v>1904</v>
      </c>
      <c r="B3584" s="227" t="s">
        <v>2146</v>
      </c>
      <c r="C3584" s="344"/>
    </row>
    <row r="3585" spans="1:3" ht="15" customHeight="1" thickBot="1">
      <c r="A3585" s="235" t="s">
        <v>1906</v>
      </c>
      <c r="B3585" s="236" t="s">
        <v>24</v>
      </c>
      <c r="C3585" s="345"/>
    </row>
    <row r="3586" spans="1:3">
      <c r="A3586" s="231" t="s">
        <v>1431</v>
      </c>
      <c r="B3586" s="232" t="s">
        <v>4271</v>
      </c>
      <c r="C3586" s="233" t="s">
        <v>4104</v>
      </c>
    </row>
    <row r="3587" spans="1:3" ht="14.25" customHeight="1">
      <c r="A3587" s="234" t="s">
        <v>1433</v>
      </c>
      <c r="B3587" s="227" t="s">
        <v>4272</v>
      </c>
      <c r="C3587" s="343" t="s">
        <v>4273</v>
      </c>
    </row>
    <row r="3588" spans="1:3" ht="14.25" customHeight="1">
      <c r="A3588" s="234" t="s">
        <v>1904</v>
      </c>
      <c r="B3588" s="227" t="s">
        <v>2146</v>
      </c>
      <c r="C3588" s="344"/>
    </row>
    <row r="3589" spans="1:3" ht="15" customHeight="1" thickBot="1">
      <c r="A3589" s="235" t="s">
        <v>1906</v>
      </c>
      <c r="B3589" s="236" t="s">
        <v>24</v>
      </c>
      <c r="C3589" s="345"/>
    </row>
    <row r="3590" spans="1:3">
      <c r="A3590" s="231" t="s">
        <v>1431</v>
      </c>
      <c r="B3590" s="232" t="s">
        <v>4274</v>
      </c>
      <c r="C3590" s="233" t="s">
        <v>4104</v>
      </c>
    </row>
    <row r="3591" spans="1:3" ht="33.75">
      <c r="A3591" s="234" t="s">
        <v>1433</v>
      </c>
      <c r="B3591" s="227" t="s">
        <v>4275</v>
      </c>
      <c r="C3591" s="343" t="s">
        <v>4276</v>
      </c>
    </row>
    <row r="3592" spans="1:3" ht="14.25" customHeight="1">
      <c r="A3592" s="234" t="s">
        <v>1904</v>
      </c>
      <c r="B3592" s="227" t="s">
        <v>2370</v>
      </c>
      <c r="C3592" s="344"/>
    </row>
    <row r="3593" spans="1:3" ht="15" customHeight="1" thickBot="1">
      <c r="A3593" s="235" t="s">
        <v>1906</v>
      </c>
      <c r="B3593" s="236" t="s">
        <v>24</v>
      </c>
      <c r="C3593" s="345"/>
    </row>
    <row r="3594" spans="1:3">
      <c r="A3594" s="231" t="s">
        <v>1431</v>
      </c>
      <c r="B3594" s="232" t="s">
        <v>4277</v>
      </c>
      <c r="C3594" s="233" t="s">
        <v>4104</v>
      </c>
    </row>
    <row r="3595" spans="1:3" ht="14.25" customHeight="1">
      <c r="A3595" s="234" t="s">
        <v>1433</v>
      </c>
      <c r="B3595" s="227" t="s">
        <v>4278</v>
      </c>
      <c r="C3595" s="343" t="s">
        <v>3969</v>
      </c>
    </row>
    <row r="3596" spans="1:3" ht="14.25" customHeight="1">
      <c r="A3596" s="234" t="s">
        <v>1904</v>
      </c>
      <c r="B3596" s="227" t="s">
        <v>1934</v>
      </c>
      <c r="C3596" s="344"/>
    </row>
    <row r="3597" spans="1:3" ht="15" customHeight="1" thickBot="1">
      <c r="A3597" s="235" t="s">
        <v>1906</v>
      </c>
      <c r="B3597" s="236" t="s">
        <v>24</v>
      </c>
      <c r="C3597" s="345"/>
    </row>
    <row r="3598" spans="1:3">
      <c r="A3598" s="231" t="s">
        <v>1431</v>
      </c>
      <c r="B3598" s="232" t="s">
        <v>4279</v>
      </c>
      <c r="C3598" s="233" t="s">
        <v>4104</v>
      </c>
    </row>
    <row r="3599" spans="1:3" ht="14.25" customHeight="1">
      <c r="A3599" s="234" t="s">
        <v>1433</v>
      </c>
      <c r="B3599" s="227" t="s">
        <v>4280</v>
      </c>
      <c r="C3599" s="343" t="s">
        <v>4281</v>
      </c>
    </row>
    <row r="3600" spans="1:3" ht="14.25" customHeight="1">
      <c r="A3600" s="234" t="s">
        <v>1904</v>
      </c>
      <c r="B3600" s="227" t="s">
        <v>2370</v>
      </c>
      <c r="C3600" s="344"/>
    </row>
    <row r="3601" spans="1:3" ht="15" customHeight="1" thickBot="1">
      <c r="A3601" s="235" t="s">
        <v>1906</v>
      </c>
      <c r="B3601" s="236" t="s">
        <v>24</v>
      </c>
      <c r="C3601" s="345"/>
    </row>
    <row r="3602" spans="1:3">
      <c r="A3602" s="231" t="s">
        <v>1431</v>
      </c>
      <c r="B3602" s="232" t="s">
        <v>4282</v>
      </c>
      <c r="C3602" s="233" t="s">
        <v>4104</v>
      </c>
    </row>
    <row r="3603" spans="1:3" ht="14.25" customHeight="1">
      <c r="A3603" s="234" t="s">
        <v>1433</v>
      </c>
      <c r="B3603" s="227" t="s">
        <v>4283</v>
      </c>
      <c r="C3603" s="343" t="s">
        <v>4284</v>
      </c>
    </row>
    <row r="3604" spans="1:3" ht="14.25" customHeight="1">
      <c r="A3604" s="234" t="s">
        <v>1904</v>
      </c>
      <c r="B3604" s="227" t="s">
        <v>2370</v>
      </c>
      <c r="C3604" s="344"/>
    </row>
    <row r="3605" spans="1:3" ht="15" customHeight="1" thickBot="1">
      <c r="A3605" s="235" t="s">
        <v>1906</v>
      </c>
      <c r="B3605" s="236" t="s">
        <v>24</v>
      </c>
      <c r="C3605" s="345"/>
    </row>
    <row r="3606" spans="1:3">
      <c r="A3606" s="231" t="s">
        <v>1431</v>
      </c>
      <c r="B3606" s="232" t="s">
        <v>4285</v>
      </c>
      <c r="C3606" s="233" t="s">
        <v>4104</v>
      </c>
    </row>
    <row r="3607" spans="1:3" ht="14.25" customHeight="1">
      <c r="A3607" s="234" t="s">
        <v>1433</v>
      </c>
      <c r="B3607" s="227" t="s">
        <v>4286</v>
      </c>
      <c r="C3607" s="343" t="s">
        <v>4287</v>
      </c>
    </row>
    <row r="3608" spans="1:3" ht="14.25" customHeight="1">
      <c r="A3608" s="234" t="s">
        <v>1904</v>
      </c>
      <c r="B3608" s="227" t="s">
        <v>2370</v>
      </c>
      <c r="C3608" s="344"/>
    </row>
    <row r="3609" spans="1:3" ht="15" customHeight="1" thickBot="1">
      <c r="A3609" s="235" t="s">
        <v>1906</v>
      </c>
      <c r="B3609" s="236" t="s">
        <v>24</v>
      </c>
      <c r="C3609" s="345"/>
    </row>
    <row r="3610" spans="1:3">
      <c r="A3610" s="231" t="s">
        <v>1431</v>
      </c>
      <c r="B3610" s="232" t="s">
        <v>4288</v>
      </c>
      <c r="C3610" s="233" t="s">
        <v>4104</v>
      </c>
    </row>
    <row r="3611" spans="1:3" ht="14.25" customHeight="1">
      <c r="A3611" s="234" t="s">
        <v>1433</v>
      </c>
      <c r="B3611" s="227" t="s">
        <v>4289</v>
      </c>
      <c r="C3611" s="343" t="s">
        <v>4290</v>
      </c>
    </row>
    <row r="3612" spans="1:3" ht="14.25" customHeight="1">
      <c r="A3612" s="234" t="s">
        <v>1904</v>
      </c>
      <c r="B3612" s="227" t="s">
        <v>2370</v>
      </c>
      <c r="C3612" s="344"/>
    </row>
    <row r="3613" spans="1:3" ht="15" customHeight="1" thickBot="1">
      <c r="A3613" s="235" t="s">
        <v>1906</v>
      </c>
      <c r="B3613" s="236" t="s">
        <v>24</v>
      </c>
      <c r="C3613" s="345"/>
    </row>
    <row r="3614" spans="1:3">
      <c r="A3614" s="231" t="s">
        <v>1431</v>
      </c>
      <c r="B3614" s="232" t="s">
        <v>4291</v>
      </c>
      <c r="C3614" s="233" t="s">
        <v>4104</v>
      </c>
    </row>
    <row r="3615" spans="1:3" ht="14.25" customHeight="1">
      <c r="A3615" s="234" t="s">
        <v>1433</v>
      </c>
      <c r="B3615" s="227" t="s">
        <v>4292</v>
      </c>
      <c r="C3615" s="343" t="s">
        <v>4293</v>
      </c>
    </row>
    <row r="3616" spans="1:3" ht="14.25" customHeight="1">
      <c r="A3616" s="234" t="s">
        <v>1904</v>
      </c>
      <c r="B3616" s="227" t="s">
        <v>2370</v>
      </c>
      <c r="C3616" s="344"/>
    </row>
    <row r="3617" spans="1:3" ht="15" customHeight="1" thickBot="1">
      <c r="A3617" s="235" t="s">
        <v>1906</v>
      </c>
      <c r="B3617" s="236" t="s">
        <v>24</v>
      </c>
      <c r="C3617" s="345"/>
    </row>
    <row r="3618" spans="1:3">
      <c r="A3618" s="231" t="s">
        <v>1431</v>
      </c>
      <c r="B3618" s="232" t="s">
        <v>4294</v>
      </c>
      <c r="C3618" s="233" t="s">
        <v>4104</v>
      </c>
    </row>
    <row r="3619" spans="1:3" ht="14.25" customHeight="1">
      <c r="A3619" s="234" t="s">
        <v>1433</v>
      </c>
      <c r="B3619" s="227" t="s">
        <v>4295</v>
      </c>
      <c r="C3619" s="343" t="s">
        <v>4293</v>
      </c>
    </row>
    <row r="3620" spans="1:3" ht="14.25" customHeight="1">
      <c r="A3620" s="234" t="s">
        <v>1904</v>
      </c>
      <c r="B3620" s="227" t="s">
        <v>2370</v>
      </c>
      <c r="C3620" s="344"/>
    </row>
    <row r="3621" spans="1:3" ht="15" customHeight="1" thickBot="1">
      <c r="A3621" s="235" t="s">
        <v>1906</v>
      </c>
      <c r="B3621" s="236" t="s">
        <v>24</v>
      </c>
      <c r="C3621" s="345"/>
    </row>
    <row r="3622" spans="1:3">
      <c r="A3622" s="231" t="s">
        <v>1431</v>
      </c>
      <c r="B3622" s="232" t="s">
        <v>4296</v>
      </c>
      <c r="C3622" s="233" t="s">
        <v>4104</v>
      </c>
    </row>
    <row r="3623" spans="1:3" ht="14.25" customHeight="1">
      <c r="A3623" s="234" t="s">
        <v>1433</v>
      </c>
      <c r="B3623" s="227" t="s">
        <v>4297</v>
      </c>
      <c r="C3623" s="343" t="s">
        <v>4298</v>
      </c>
    </row>
    <row r="3624" spans="1:3" ht="14.25" customHeight="1">
      <c r="A3624" s="234" t="s">
        <v>1904</v>
      </c>
      <c r="B3624" s="227" t="s">
        <v>2370</v>
      </c>
      <c r="C3624" s="344"/>
    </row>
    <row r="3625" spans="1:3" ht="15" customHeight="1" thickBot="1">
      <c r="A3625" s="235" t="s">
        <v>1906</v>
      </c>
      <c r="B3625" s="236" t="s">
        <v>24</v>
      </c>
      <c r="C3625" s="345"/>
    </row>
    <row r="3626" spans="1:3">
      <c r="A3626" s="231" t="s">
        <v>1431</v>
      </c>
      <c r="B3626" s="232" t="s">
        <v>4299</v>
      </c>
      <c r="C3626" s="233" t="s">
        <v>4104</v>
      </c>
    </row>
    <row r="3627" spans="1:3" ht="14.25" customHeight="1">
      <c r="A3627" s="234" t="s">
        <v>1433</v>
      </c>
      <c r="B3627" s="227" t="s">
        <v>4300</v>
      </c>
      <c r="C3627" s="343" t="s">
        <v>4298</v>
      </c>
    </row>
    <row r="3628" spans="1:3" ht="14.25" customHeight="1">
      <c r="A3628" s="234" t="s">
        <v>1904</v>
      </c>
      <c r="B3628" s="227" t="s">
        <v>2370</v>
      </c>
      <c r="C3628" s="344"/>
    </row>
    <row r="3629" spans="1:3" ht="15" customHeight="1" thickBot="1">
      <c r="A3629" s="235" t="s">
        <v>1906</v>
      </c>
      <c r="B3629" s="236" t="s">
        <v>24</v>
      </c>
      <c r="C3629" s="345"/>
    </row>
    <row r="3630" spans="1:3">
      <c r="A3630" s="231" t="s">
        <v>1431</v>
      </c>
      <c r="B3630" s="232" t="s">
        <v>4301</v>
      </c>
      <c r="C3630" s="233" t="s">
        <v>4104</v>
      </c>
    </row>
    <row r="3631" spans="1:3" ht="22.5">
      <c r="A3631" s="234" t="s">
        <v>1433</v>
      </c>
      <c r="B3631" s="227" t="s">
        <v>4302</v>
      </c>
      <c r="C3631" s="343" t="s">
        <v>3969</v>
      </c>
    </row>
    <row r="3632" spans="1:3" ht="14.25" customHeight="1">
      <c r="A3632" s="234" t="s">
        <v>1904</v>
      </c>
      <c r="B3632" s="227" t="s">
        <v>2370</v>
      </c>
      <c r="C3632" s="344"/>
    </row>
    <row r="3633" spans="1:3" ht="15" customHeight="1" thickBot="1">
      <c r="A3633" s="235" t="s">
        <v>1906</v>
      </c>
      <c r="B3633" s="236" t="s">
        <v>24</v>
      </c>
      <c r="C3633" s="345"/>
    </row>
    <row r="3634" spans="1:3">
      <c r="A3634" s="231" t="s">
        <v>1431</v>
      </c>
      <c r="B3634" s="232" t="s">
        <v>4303</v>
      </c>
      <c r="C3634" s="233" t="s">
        <v>4104</v>
      </c>
    </row>
    <row r="3635" spans="1:3" ht="14.25" customHeight="1">
      <c r="A3635" s="234" t="s">
        <v>1433</v>
      </c>
      <c r="B3635" s="227" t="s">
        <v>4304</v>
      </c>
      <c r="C3635" s="343" t="s">
        <v>4305</v>
      </c>
    </row>
    <row r="3636" spans="1:3" ht="14.25" customHeight="1">
      <c r="A3636" s="234" t="s">
        <v>1904</v>
      </c>
      <c r="B3636" s="227" t="s">
        <v>2370</v>
      </c>
      <c r="C3636" s="344"/>
    </row>
    <row r="3637" spans="1:3" ht="15" customHeight="1" thickBot="1">
      <c r="A3637" s="235" t="s">
        <v>1906</v>
      </c>
      <c r="B3637" s="236" t="s">
        <v>24</v>
      </c>
      <c r="C3637" s="345"/>
    </row>
    <row r="3638" spans="1:3">
      <c r="A3638" s="231" t="s">
        <v>1431</v>
      </c>
      <c r="B3638" s="232" t="s">
        <v>4306</v>
      </c>
      <c r="C3638" s="233" t="s">
        <v>4104</v>
      </c>
    </row>
    <row r="3639" spans="1:3" ht="22.5">
      <c r="A3639" s="234" t="s">
        <v>1433</v>
      </c>
      <c r="B3639" s="227" t="s">
        <v>4307</v>
      </c>
      <c r="C3639" s="343" t="s">
        <v>4308</v>
      </c>
    </row>
    <row r="3640" spans="1:3" ht="14.25" customHeight="1">
      <c r="A3640" s="234" t="s">
        <v>1904</v>
      </c>
      <c r="B3640" s="227" t="s">
        <v>2370</v>
      </c>
      <c r="C3640" s="344"/>
    </row>
    <row r="3641" spans="1:3" ht="15" customHeight="1" thickBot="1">
      <c r="A3641" s="235" t="s">
        <v>1906</v>
      </c>
      <c r="B3641" s="236" t="s">
        <v>24</v>
      </c>
      <c r="C3641" s="345"/>
    </row>
    <row r="3642" spans="1:3">
      <c r="A3642" s="231" t="s">
        <v>1431</v>
      </c>
      <c r="B3642" s="232" t="s">
        <v>4309</v>
      </c>
      <c r="C3642" s="233" t="s">
        <v>4104</v>
      </c>
    </row>
    <row r="3643" spans="1:3" ht="22.5">
      <c r="A3643" s="234" t="s">
        <v>1433</v>
      </c>
      <c r="B3643" s="227" t="s">
        <v>4307</v>
      </c>
      <c r="C3643" s="343"/>
    </row>
    <row r="3644" spans="1:3" ht="14.25" customHeight="1">
      <c r="A3644" s="234" t="s">
        <v>1904</v>
      </c>
      <c r="B3644" s="227" t="s">
        <v>2370</v>
      </c>
      <c r="C3644" s="344"/>
    </row>
    <row r="3645" spans="1:3" ht="15" customHeight="1" thickBot="1">
      <c r="A3645" s="235" t="s">
        <v>1906</v>
      </c>
      <c r="B3645" s="236" t="s">
        <v>24</v>
      </c>
      <c r="C3645" s="345"/>
    </row>
    <row r="3646" spans="1:3">
      <c r="A3646" s="231" t="s">
        <v>1431</v>
      </c>
      <c r="B3646" s="232" t="s">
        <v>4310</v>
      </c>
      <c r="C3646" s="233" t="s">
        <v>4104</v>
      </c>
    </row>
    <row r="3647" spans="1:3" ht="14.25" customHeight="1">
      <c r="A3647" s="234" t="s">
        <v>1433</v>
      </c>
      <c r="B3647" s="227" t="s">
        <v>4311</v>
      </c>
      <c r="C3647" s="343"/>
    </row>
    <row r="3648" spans="1:3" ht="14.25" customHeight="1">
      <c r="A3648" s="234" t="s">
        <v>1904</v>
      </c>
      <c r="B3648" s="227" t="s">
        <v>3105</v>
      </c>
      <c r="C3648" s="344"/>
    </row>
    <row r="3649" spans="1:3" ht="15" customHeight="1" thickBot="1">
      <c r="A3649" s="235" t="s">
        <v>1906</v>
      </c>
      <c r="B3649" s="236" t="s">
        <v>24</v>
      </c>
      <c r="C3649" s="345"/>
    </row>
    <row r="3650" spans="1:3">
      <c r="A3650" s="231" t="s">
        <v>1431</v>
      </c>
      <c r="B3650" s="232" t="s">
        <v>4312</v>
      </c>
      <c r="C3650" s="233" t="s">
        <v>4104</v>
      </c>
    </row>
    <row r="3651" spans="1:3" ht="14.25" customHeight="1">
      <c r="A3651" s="234" t="s">
        <v>1433</v>
      </c>
      <c r="B3651" s="227" t="s">
        <v>4313</v>
      </c>
      <c r="C3651" s="343" t="s">
        <v>4308</v>
      </c>
    </row>
    <row r="3652" spans="1:3" ht="14.25" customHeight="1">
      <c r="A3652" s="234" t="s">
        <v>1904</v>
      </c>
      <c r="B3652" s="227" t="s">
        <v>2370</v>
      </c>
      <c r="C3652" s="344"/>
    </row>
    <row r="3653" spans="1:3" ht="15" customHeight="1" thickBot="1">
      <c r="A3653" s="235" t="s">
        <v>1906</v>
      </c>
      <c r="B3653" s="236" t="s">
        <v>24</v>
      </c>
      <c r="C3653" s="345"/>
    </row>
    <row r="3654" spans="1:3">
      <c r="A3654" s="231" t="s">
        <v>1431</v>
      </c>
      <c r="B3654" s="232" t="s">
        <v>4314</v>
      </c>
      <c r="C3654" s="233" t="s">
        <v>4104</v>
      </c>
    </row>
    <row r="3655" spans="1:3" ht="22.5">
      <c r="A3655" s="234" t="s">
        <v>1433</v>
      </c>
      <c r="B3655" s="227" t="s">
        <v>4315</v>
      </c>
      <c r="C3655" s="343" t="s">
        <v>3278</v>
      </c>
    </row>
    <row r="3656" spans="1:3" ht="14.25" customHeight="1">
      <c r="A3656" s="234" t="s">
        <v>1904</v>
      </c>
      <c r="B3656" s="227" t="s">
        <v>1956</v>
      </c>
      <c r="C3656" s="344"/>
    </row>
    <row r="3657" spans="1:3" ht="15" customHeight="1" thickBot="1">
      <c r="A3657" s="235" t="s">
        <v>1906</v>
      </c>
      <c r="B3657" s="236" t="s">
        <v>24</v>
      </c>
      <c r="C3657" s="345"/>
    </row>
    <row r="3658" spans="1:3">
      <c r="A3658" s="231" t="s">
        <v>1431</v>
      </c>
      <c r="B3658" s="232" t="s">
        <v>4316</v>
      </c>
      <c r="C3658" s="233" t="s">
        <v>4104</v>
      </c>
    </row>
    <row r="3659" spans="1:3" ht="22.5">
      <c r="A3659" s="234" t="s">
        <v>1433</v>
      </c>
      <c r="B3659" s="227" t="s">
        <v>4317</v>
      </c>
      <c r="C3659" s="343" t="s">
        <v>3278</v>
      </c>
    </row>
    <row r="3660" spans="1:3" ht="14.25" customHeight="1">
      <c r="A3660" s="234" t="s">
        <v>1904</v>
      </c>
      <c r="B3660" s="227" t="s">
        <v>1956</v>
      </c>
      <c r="C3660" s="344"/>
    </row>
    <row r="3661" spans="1:3" ht="15" customHeight="1" thickBot="1">
      <c r="A3661" s="235" t="s">
        <v>1906</v>
      </c>
      <c r="B3661" s="236" t="s">
        <v>24</v>
      </c>
      <c r="C3661" s="345"/>
    </row>
    <row r="3662" spans="1:3">
      <c r="A3662" s="231" t="s">
        <v>1431</v>
      </c>
      <c r="B3662" s="232" t="s">
        <v>4318</v>
      </c>
      <c r="C3662" s="233" t="s">
        <v>4104</v>
      </c>
    </row>
    <row r="3663" spans="1:3" ht="22.5">
      <c r="A3663" s="234" t="s">
        <v>1433</v>
      </c>
      <c r="B3663" s="227" t="s">
        <v>4319</v>
      </c>
      <c r="C3663" s="343" t="s">
        <v>3278</v>
      </c>
    </row>
    <row r="3664" spans="1:3" ht="14.25" customHeight="1">
      <c r="A3664" s="234" t="s">
        <v>1904</v>
      </c>
      <c r="B3664" s="227" t="s">
        <v>1956</v>
      </c>
      <c r="C3664" s="344"/>
    </row>
    <row r="3665" spans="1:3" ht="15" customHeight="1" thickBot="1">
      <c r="A3665" s="235" t="s">
        <v>1906</v>
      </c>
      <c r="B3665" s="236" t="s">
        <v>24</v>
      </c>
      <c r="C3665" s="345"/>
    </row>
    <row r="3666" spans="1:3">
      <c r="A3666" s="231" t="s">
        <v>1431</v>
      </c>
      <c r="B3666" s="232" t="s">
        <v>4320</v>
      </c>
      <c r="C3666" s="233" t="s">
        <v>4104</v>
      </c>
    </row>
    <row r="3667" spans="1:3" ht="22.5">
      <c r="A3667" s="234" t="s">
        <v>1433</v>
      </c>
      <c r="B3667" s="227" t="s">
        <v>4321</v>
      </c>
      <c r="C3667" s="343" t="s">
        <v>3278</v>
      </c>
    </row>
    <row r="3668" spans="1:3" ht="14.25" customHeight="1">
      <c r="A3668" s="234" t="s">
        <v>1904</v>
      </c>
      <c r="B3668" s="227" t="s">
        <v>1956</v>
      </c>
      <c r="C3668" s="344"/>
    </row>
    <row r="3669" spans="1:3" ht="15" customHeight="1" thickBot="1">
      <c r="A3669" s="235" t="s">
        <v>1906</v>
      </c>
      <c r="B3669" s="236" t="s">
        <v>24</v>
      </c>
      <c r="C3669" s="345"/>
    </row>
    <row r="3670" spans="1:3">
      <c r="A3670" s="231" t="s">
        <v>1431</v>
      </c>
      <c r="B3670" s="232" t="s">
        <v>4322</v>
      </c>
      <c r="C3670" s="233" t="s">
        <v>4104</v>
      </c>
    </row>
    <row r="3671" spans="1:3" ht="22.5">
      <c r="A3671" s="234" t="s">
        <v>1433</v>
      </c>
      <c r="B3671" s="227" t="s">
        <v>4323</v>
      </c>
      <c r="C3671" s="343" t="s">
        <v>4324</v>
      </c>
    </row>
    <row r="3672" spans="1:3" ht="14.25" customHeight="1">
      <c r="A3672" s="234" t="s">
        <v>1904</v>
      </c>
      <c r="B3672" s="227" t="s">
        <v>2370</v>
      </c>
      <c r="C3672" s="344"/>
    </row>
    <row r="3673" spans="1:3" ht="15" customHeight="1" thickBot="1">
      <c r="A3673" s="235" t="s">
        <v>1906</v>
      </c>
      <c r="B3673" s="236" t="s">
        <v>24</v>
      </c>
      <c r="C3673" s="345"/>
    </row>
    <row r="3674" spans="1:3">
      <c r="A3674" s="231" t="s">
        <v>1431</v>
      </c>
      <c r="B3674" s="232" t="s">
        <v>4325</v>
      </c>
      <c r="C3674" s="233" t="s">
        <v>4104</v>
      </c>
    </row>
    <row r="3675" spans="1:3" ht="14.25" customHeight="1">
      <c r="A3675" s="234" t="s">
        <v>1433</v>
      </c>
      <c r="B3675" s="227" t="s">
        <v>4326</v>
      </c>
      <c r="C3675" s="343" t="s">
        <v>2419</v>
      </c>
    </row>
    <row r="3676" spans="1:3" ht="14.25" customHeight="1">
      <c r="A3676" s="234" t="s">
        <v>1904</v>
      </c>
      <c r="B3676" s="227" t="s">
        <v>2370</v>
      </c>
      <c r="C3676" s="344"/>
    </row>
    <row r="3677" spans="1:3" ht="15" customHeight="1" thickBot="1">
      <c r="A3677" s="235" t="s">
        <v>1906</v>
      </c>
      <c r="B3677" s="236" t="s">
        <v>24</v>
      </c>
      <c r="C3677" s="345"/>
    </row>
    <row r="3678" spans="1:3">
      <c r="A3678" s="231" t="s">
        <v>1431</v>
      </c>
      <c r="B3678" s="232" t="s">
        <v>4327</v>
      </c>
      <c r="C3678" s="233" t="s">
        <v>4104</v>
      </c>
    </row>
    <row r="3679" spans="1:3" ht="14.25" customHeight="1">
      <c r="A3679" s="234" t="s">
        <v>1433</v>
      </c>
      <c r="B3679" s="227" t="s">
        <v>4328</v>
      </c>
      <c r="C3679" s="343" t="s">
        <v>3077</v>
      </c>
    </row>
    <row r="3680" spans="1:3" ht="14.25" customHeight="1">
      <c r="A3680" s="234" t="s">
        <v>1904</v>
      </c>
      <c r="B3680" s="227" t="s">
        <v>2370</v>
      </c>
      <c r="C3680" s="344"/>
    </row>
    <row r="3681" spans="1:3" ht="15" customHeight="1" thickBot="1">
      <c r="A3681" s="235" t="s">
        <v>1906</v>
      </c>
      <c r="B3681" s="236" t="s">
        <v>24</v>
      </c>
      <c r="C3681" s="345"/>
    </row>
    <row r="3682" spans="1:3">
      <c r="A3682" s="231" t="s">
        <v>1431</v>
      </c>
      <c r="B3682" s="232" t="s">
        <v>4329</v>
      </c>
      <c r="C3682" s="233" t="s">
        <v>4104</v>
      </c>
    </row>
    <row r="3683" spans="1:3" ht="14.25" customHeight="1">
      <c r="A3683" s="234" t="s">
        <v>1433</v>
      </c>
      <c r="B3683" s="227" t="s">
        <v>4330</v>
      </c>
      <c r="C3683" s="343" t="s">
        <v>4331</v>
      </c>
    </row>
    <row r="3684" spans="1:3" ht="14.25" customHeight="1">
      <c r="A3684" s="234" t="s">
        <v>1904</v>
      </c>
      <c r="B3684" s="227" t="s">
        <v>1934</v>
      </c>
      <c r="C3684" s="344"/>
    </row>
    <row r="3685" spans="1:3" ht="15" customHeight="1" thickBot="1">
      <c r="A3685" s="235" t="s">
        <v>1906</v>
      </c>
      <c r="B3685" s="236" t="s">
        <v>24</v>
      </c>
      <c r="C3685" s="345"/>
    </row>
    <row r="3686" spans="1:3">
      <c r="A3686" s="231" t="s">
        <v>1431</v>
      </c>
      <c r="B3686" s="232" t="s">
        <v>4332</v>
      </c>
      <c r="C3686" s="233" t="s">
        <v>4104</v>
      </c>
    </row>
    <row r="3687" spans="1:3" ht="14.25" customHeight="1">
      <c r="A3687" s="234" t="s">
        <v>1433</v>
      </c>
      <c r="B3687" s="227" t="s">
        <v>4330</v>
      </c>
      <c r="C3687" s="343" t="s">
        <v>4333</v>
      </c>
    </row>
    <row r="3688" spans="1:3" ht="14.25" customHeight="1">
      <c r="A3688" s="234" t="s">
        <v>1904</v>
      </c>
      <c r="B3688" s="227" t="s">
        <v>1934</v>
      </c>
      <c r="C3688" s="344"/>
    </row>
    <row r="3689" spans="1:3" ht="15" customHeight="1" thickBot="1">
      <c r="A3689" s="235" t="s">
        <v>1906</v>
      </c>
      <c r="B3689" s="236" t="s">
        <v>24</v>
      </c>
      <c r="C3689" s="345"/>
    </row>
    <row r="3690" spans="1:3">
      <c r="A3690" s="231" t="s">
        <v>1431</v>
      </c>
      <c r="B3690" s="232" t="s">
        <v>4334</v>
      </c>
      <c r="C3690" s="233" t="s">
        <v>4104</v>
      </c>
    </row>
    <row r="3691" spans="1:3" ht="14.25" customHeight="1">
      <c r="A3691" s="234" t="s">
        <v>1433</v>
      </c>
      <c r="B3691" s="227" t="s">
        <v>4335</v>
      </c>
      <c r="C3691" s="343" t="s">
        <v>4336</v>
      </c>
    </row>
    <row r="3692" spans="1:3" ht="14.25" customHeight="1">
      <c r="A3692" s="234" t="s">
        <v>1904</v>
      </c>
      <c r="B3692" s="227" t="s">
        <v>1912</v>
      </c>
      <c r="C3692" s="344"/>
    </row>
    <row r="3693" spans="1:3" ht="15" customHeight="1" thickBot="1">
      <c r="A3693" s="235" t="s">
        <v>1906</v>
      </c>
      <c r="B3693" s="236" t="s">
        <v>201</v>
      </c>
      <c r="C3693" s="345"/>
    </row>
    <row r="3694" spans="1:3">
      <c r="A3694" s="231" t="s">
        <v>1431</v>
      </c>
      <c r="B3694" s="232" t="s">
        <v>4337</v>
      </c>
      <c r="C3694" s="233" t="s">
        <v>4104</v>
      </c>
    </row>
    <row r="3695" spans="1:3" ht="22.5">
      <c r="A3695" s="234" t="s">
        <v>1433</v>
      </c>
      <c r="B3695" s="227" t="s">
        <v>4338</v>
      </c>
      <c r="C3695" s="343" t="s">
        <v>4339</v>
      </c>
    </row>
    <row r="3696" spans="1:3" ht="14.25" customHeight="1">
      <c r="A3696" s="234" t="s">
        <v>1904</v>
      </c>
      <c r="B3696" s="227" t="s">
        <v>3212</v>
      </c>
      <c r="C3696" s="344"/>
    </row>
    <row r="3697" spans="1:3" ht="15" customHeight="1" thickBot="1">
      <c r="A3697" s="235" t="s">
        <v>1906</v>
      </c>
      <c r="B3697" s="236" t="s">
        <v>774</v>
      </c>
      <c r="C3697" s="345"/>
    </row>
    <row r="3698" spans="1:3">
      <c r="A3698" s="231" t="s">
        <v>1431</v>
      </c>
      <c r="B3698" s="232" t="s">
        <v>4340</v>
      </c>
      <c r="C3698" s="233" t="s">
        <v>4104</v>
      </c>
    </row>
    <row r="3699" spans="1:3" ht="14.25" customHeight="1">
      <c r="A3699" s="234" t="s">
        <v>1433</v>
      </c>
      <c r="B3699" s="227" t="s">
        <v>4341</v>
      </c>
      <c r="C3699" s="343" t="s">
        <v>4342</v>
      </c>
    </row>
    <row r="3700" spans="1:3" ht="14.25" customHeight="1">
      <c r="A3700" s="234" t="s">
        <v>1904</v>
      </c>
      <c r="B3700" s="227" t="s">
        <v>3212</v>
      </c>
      <c r="C3700" s="344"/>
    </row>
    <row r="3701" spans="1:3" ht="15" customHeight="1" thickBot="1">
      <c r="A3701" s="235" t="s">
        <v>1906</v>
      </c>
      <c r="B3701" s="236" t="s">
        <v>774</v>
      </c>
      <c r="C3701" s="345"/>
    </row>
    <row r="3702" spans="1:3">
      <c r="A3702" s="231" t="s">
        <v>1431</v>
      </c>
      <c r="B3702" s="232" t="s">
        <v>4343</v>
      </c>
      <c r="C3702" s="233" t="s">
        <v>4104</v>
      </c>
    </row>
    <row r="3703" spans="1:3" ht="14.25" customHeight="1">
      <c r="A3703" s="234" t="s">
        <v>1433</v>
      </c>
      <c r="B3703" s="227" t="s">
        <v>4344</v>
      </c>
      <c r="C3703" s="343" t="s">
        <v>3133</v>
      </c>
    </row>
    <row r="3704" spans="1:3" ht="14.25" customHeight="1">
      <c r="A3704" s="234" t="s">
        <v>1904</v>
      </c>
      <c r="B3704" s="227" t="s">
        <v>1930</v>
      </c>
      <c r="C3704" s="344"/>
    </row>
    <row r="3705" spans="1:3" ht="15" customHeight="1" thickBot="1">
      <c r="A3705" s="235" t="s">
        <v>1906</v>
      </c>
      <c r="B3705" s="236" t="s">
        <v>26</v>
      </c>
      <c r="C3705" s="345"/>
    </row>
    <row r="3706" spans="1:3">
      <c r="A3706" s="231" t="s">
        <v>1431</v>
      </c>
      <c r="B3706" s="232" t="s">
        <v>4345</v>
      </c>
      <c r="C3706" s="233" t="s">
        <v>4104</v>
      </c>
    </row>
    <row r="3707" spans="1:3" ht="14.25" customHeight="1">
      <c r="A3707" s="234" t="s">
        <v>1433</v>
      </c>
      <c r="B3707" s="227" t="s">
        <v>4346</v>
      </c>
      <c r="C3707" s="343" t="s">
        <v>3651</v>
      </c>
    </row>
    <row r="3708" spans="1:3" ht="14.25" customHeight="1">
      <c r="A3708" s="234" t="s">
        <v>1904</v>
      </c>
      <c r="B3708" s="227" t="s">
        <v>1934</v>
      </c>
      <c r="C3708" s="344"/>
    </row>
    <row r="3709" spans="1:3" ht="15" customHeight="1" thickBot="1">
      <c r="A3709" s="235" t="s">
        <v>1906</v>
      </c>
      <c r="B3709" s="236" t="s">
        <v>24</v>
      </c>
      <c r="C3709" s="345"/>
    </row>
    <row r="3710" spans="1:3">
      <c r="A3710" s="231" t="s">
        <v>1431</v>
      </c>
      <c r="B3710" s="232" t="s">
        <v>4347</v>
      </c>
      <c r="C3710" s="233" t="s">
        <v>4104</v>
      </c>
    </row>
    <row r="3711" spans="1:3" ht="14.25" customHeight="1">
      <c r="A3711" s="234" t="s">
        <v>1433</v>
      </c>
      <c r="B3711" s="227" t="s">
        <v>4348</v>
      </c>
      <c r="C3711" s="343" t="s">
        <v>4349</v>
      </c>
    </row>
    <row r="3712" spans="1:3" ht="14.25" customHeight="1">
      <c r="A3712" s="234" t="s">
        <v>1904</v>
      </c>
      <c r="B3712" s="227" t="s">
        <v>2370</v>
      </c>
      <c r="C3712" s="344"/>
    </row>
    <row r="3713" spans="1:3" ht="15" customHeight="1" thickBot="1">
      <c r="A3713" s="235" t="s">
        <v>1906</v>
      </c>
      <c r="B3713" s="236" t="s">
        <v>24</v>
      </c>
      <c r="C3713" s="345"/>
    </row>
    <row r="3714" spans="1:3">
      <c r="A3714" s="231" t="s">
        <v>1431</v>
      </c>
      <c r="B3714" s="232" t="s">
        <v>4350</v>
      </c>
      <c r="C3714" s="233" t="s">
        <v>4104</v>
      </c>
    </row>
    <row r="3715" spans="1:3" ht="14.25" customHeight="1">
      <c r="A3715" s="234" t="s">
        <v>1433</v>
      </c>
      <c r="B3715" s="227" t="s">
        <v>4351</v>
      </c>
      <c r="C3715" s="343" t="s">
        <v>4352</v>
      </c>
    </row>
    <row r="3716" spans="1:3" ht="14.25" customHeight="1">
      <c r="A3716" s="234" t="s">
        <v>1904</v>
      </c>
      <c r="B3716" s="227" t="s">
        <v>2370</v>
      </c>
      <c r="C3716" s="344"/>
    </row>
    <row r="3717" spans="1:3" ht="15" customHeight="1" thickBot="1">
      <c r="A3717" s="235" t="s">
        <v>1906</v>
      </c>
      <c r="B3717" s="236" t="s">
        <v>24</v>
      </c>
      <c r="C3717" s="345"/>
    </row>
    <row r="3718" spans="1:3">
      <c r="A3718" s="231" t="s">
        <v>1431</v>
      </c>
      <c r="B3718" s="232" t="s">
        <v>4353</v>
      </c>
      <c r="C3718" s="233" t="s">
        <v>4104</v>
      </c>
    </row>
    <row r="3719" spans="1:3" ht="14.25" customHeight="1">
      <c r="A3719" s="234" t="s">
        <v>1433</v>
      </c>
      <c r="B3719" s="227" t="s">
        <v>4354</v>
      </c>
      <c r="C3719" s="343" t="s">
        <v>4355</v>
      </c>
    </row>
    <row r="3720" spans="1:3" ht="14.25" customHeight="1">
      <c r="A3720" s="234" t="s">
        <v>1904</v>
      </c>
      <c r="B3720" s="227" t="s">
        <v>1977</v>
      </c>
      <c r="C3720" s="344"/>
    </row>
    <row r="3721" spans="1:3" ht="15" customHeight="1" thickBot="1">
      <c r="A3721" s="235" t="s">
        <v>1906</v>
      </c>
      <c r="B3721" s="236" t="s">
        <v>24</v>
      </c>
      <c r="C3721" s="345"/>
    </row>
    <row r="3722" spans="1:3">
      <c r="A3722" s="231" t="s">
        <v>1431</v>
      </c>
      <c r="B3722" s="232" t="s">
        <v>4356</v>
      </c>
      <c r="C3722" s="233" t="s">
        <v>4104</v>
      </c>
    </row>
    <row r="3723" spans="1:3" ht="22.5">
      <c r="A3723" s="234" t="s">
        <v>1433</v>
      </c>
      <c r="B3723" s="227" t="s">
        <v>4357</v>
      </c>
      <c r="C3723" s="343" t="s">
        <v>2312</v>
      </c>
    </row>
    <row r="3724" spans="1:3" ht="14.25" customHeight="1">
      <c r="A3724" s="234" t="s">
        <v>1904</v>
      </c>
      <c r="B3724" s="227" t="s">
        <v>1977</v>
      </c>
      <c r="C3724" s="344"/>
    </row>
    <row r="3725" spans="1:3" ht="15" customHeight="1" thickBot="1">
      <c r="A3725" s="235" t="s">
        <v>1906</v>
      </c>
      <c r="B3725" s="236" t="s">
        <v>24</v>
      </c>
      <c r="C3725" s="345"/>
    </row>
    <row r="3726" spans="1:3">
      <c r="A3726" s="231" t="s">
        <v>1431</v>
      </c>
      <c r="B3726" s="232" t="s">
        <v>4358</v>
      </c>
      <c r="C3726" s="233" t="s">
        <v>4104</v>
      </c>
    </row>
    <row r="3727" spans="1:3" ht="14.25" customHeight="1">
      <c r="A3727" s="234" t="s">
        <v>1433</v>
      </c>
      <c r="B3727" s="227" t="s">
        <v>4359</v>
      </c>
      <c r="C3727" s="343" t="s">
        <v>4360</v>
      </c>
    </row>
    <row r="3728" spans="1:3" ht="14.25" customHeight="1">
      <c r="A3728" s="234" t="s">
        <v>1904</v>
      </c>
      <c r="B3728" s="227" t="s">
        <v>1977</v>
      </c>
      <c r="C3728" s="344"/>
    </row>
    <row r="3729" spans="1:3" ht="15" customHeight="1" thickBot="1">
      <c r="A3729" s="235" t="s">
        <v>1906</v>
      </c>
      <c r="B3729" s="236" t="s">
        <v>24</v>
      </c>
      <c r="C3729" s="345"/>
    </row>
    <row r="3730" spans="1:3">
      <c r="A3730" s="231" t="s">
        <v>1431</v>
      </c>
      <c r="B3730" s="232" t="s">
        <v>4361</v>
      </c>
      <c r="C3730" s="233" t="s">
        <v>4104</v>
      </c>
    </row>
    <row r="3731" spans="1:3" ht="14.25" customHeight="1">
      <c r="A3731" s="234" t="s">
        <v>1433</v>
      </c>
      <c r="B3731" s="227" t="s">
        <v>4362</v>
      </c>
      <c r="C3731" s="343" t="s">
        <v>4363</v>
      </c>
    </row>
    <row r="3732" spans="1:3" ht="14.25" customHeight="1">
      <c r="A3732" s="234" t="s">
        <v>1904</v>
      </c>
      <c r="B3732" s="227" t="s">
        <v>1977</v>
      </c>
      <c r="C3732" s="344"/>
    </row>
    <row r="3733" spans="1:3" ht="15" customHeight="1" thickBot="1">
      <c r="A3733" s="235" t="s">
        <v>1906</v>
      </c>
      <c r="B3733" s="236" t="s">
        <v>24</v>
      </c>
      <c r="C3733" s="345"/>
    </row>
    <row r="3734" spans="1:3">
      <c r="A3734" s="231" t="s">
        <v>1431</v>
      </c>
      <c r="B3734" s="232" t="s">
        <v>4364</v>
      </c>
      <c r="C3734" s="233" t="s">
        <v>4104</v>
      </c>
    </row>
    <row r="3735" spans="1:3" ht="14.25" customHeight="1">
      <c r="A3735" s="234" t="s">
        <v>1433</v>
      </c>
      <c r="B3735" s="227" t="s">
        <v>4365</v>
      </c>
      <c r="C3735" s="343" t="s">
        <v>4363</v>
      </c>
    </row>
    <row r="3736" spans="1:3" ht="14.25" customHeight="1">
      <c r="A3736" s="234" t="s">
        <v>1904</v>
      </c>
      <c r="B3736" s="227" t="s">
        <v>1977</v>
      </c>
      <c r="C3736" s="344"/>
    </row>
    <row r="3737" spans="1:3" ht="15" customHeight="1" thickBot="1">
      <c r="A3737" s="235" t="s">
        <v>1906</v>
      </c>
      <c r="B3737" s="236" t="s">
        <v>24</v>
      </c>
      <c r="C3737" s="345"/>
    </row>
    <row r="3738" spans="1:3">
      <c r="A3738" s="231" t="s">
        <v>1431</v>
      </c>
      <c r="B3738" s="232" t="s">
        <v>4366</v>
      </c>
      <c r="C3738" s="233" t="s">
        <v>4104</v>
      </c>
    </row>
    <row r="3739" spans="1:3" ht="14.25" customHeight="1">
      <c r="A3739" s="234" t="s">
        <v>1433</v>
      </c>
      <c r="B3739" s="227" t="s">
        <v>4367</v>
      </c>
      <c r="C3739" s="343" t="s">
        <v>4363</v>
      </c>
    </row>
    <row r="3740" spans="1:3" ht="14.25" customHeight="1">
      <c r="A3740" s="234" t="s">
        <v>1904</v>
      </c>
      <c r="B3740" s="227" t="s">
        <v>1977</v>
      </c>
      <c r="C3740" s="344"/>
    </row>
    <row r="3741" spans="1:3" ht="15" customHeight="1" thickBot="1">
      <c r="A3741" s="235" t="s">
        <v>1906</v>
      </c>
      <c r="B3741" s="236" t="s">
        <v>24</v>
      </c>
      <c r="C3741" s="345"/>
    </row>
    <row r="3742" spans="1:3">
      <c r="A3742" s="231" t="s">
        <v>1431</v>
      </c>
      <c r="B3742" s="232" t="s">
        <v>4368</v>
      </c>
      <c r="C3742" s="233" t="s">
        <v>4104</v>
      </c>
    </row>
    <row r="3743" spans="1:3" ht="22.5">
      <c r="A3743" s="234" t="s">
        <v>1433</v>
      </c>
      <c r="B3743" s="227" t="s">
        <v>4369</v>
      </c>
      <c r="C3743" s="343" t="s">
        <v>4370</v>
      </c>
    </row>
    <row r="3744" spans="1:3" ht="14.25" customHeight="1">
      <c r="A3744" s="234" t="s">
        <v>1904</v>
      </c>
      <c r="B3744" s="227" t="s">
        <v>1977</v>
      </c>
      <c r="C3744" s="344"/>
    </row>
    <row r="3745" spans="1:3" ht="15" customHeight="1" thickBot="1">
      <c r="A3745" s="235" t="s">
        <v>1906</v>
      </c>
      <c r="B3745" s="236" t="s">
        <v>24</v>
      </c>
      <c r="C3745" s="345"/>
    </row>
    <row r="3746" spans="1:3">
      <c r="A3746" s="231" t="s">
        <v>1431</v>
      </c>
      <c r="B3746" s="232" t="s">
        <v>4371</v>
      </c>
      <c r="C3746" s="233" t="s">
        <v>4104</v>
      </c>
    </row>
    <row r="3747" spans="1:3" ht="14.25" customHeight="1">
      <c r="A3747" s="234" t="s">
        <v>1433</v>
      </c>
      <c r="B3747" s="227" t="s">
        <v>4372</v>
      </c>
      <c r="C3747" s="343"/>
    </row>
    <row r="3748" spans="1:3" ht="14.25" customHeight="1">
      <c r="A3748" s="234" t="s">
        <v>1904</v>
      </c>
      <c r="B3748" s="227" t="s">
        <v>1977</v>
      </c>
      <c r="C3748" s="344"/>
    </row>
    <row r="3749" spans="1:3" ht="15" customHeight="1" thickBot="1">
      <c r="A3749" s="235" t="s">
        <v>1906</v>
      </c>
      <c r="B3749" s="236" t="s">
        <v>24</v>
      </c>
      <c r="C3749" s="345"/>
    </row>
    <row r="3750" spans="1:3">
      <c r="A3750" s="231" t="s">
        <v>1431</v>
      </c>
      <c r="B3750" s="232" t="s">
        <v>4373</v>
      </c>
      <c r="C3750" s="233" t="s">
        <v>4104</v>
      </c>
    </row>
    <row r="3751" spans="1:3" ht="22.5">
      <c r="A3751" s="234" t="s">
        <v>1433</v>
      </c>
      <c r="B3751" s="227" t="s">
        <v>4374</v>
      </c>
      <c r="C3751" s="343" t="s">
        <v>2289</v>
      </c>
    </row>
    <row r="3752" spans="1:3" ht="14.25" customHeight="1">
      <c r="A3752" s="234" t="s">
        <v>1904</v>
      </c>
      <c r="B3752" s="227" t="s">
        <v>1977</v>
      </c>
      <c r="C3752" s="344"/>
    </row>
    <row r="3753" spans="1:3" ht="15" customHeight="1" thickBot="1">
      <c r="A3753" s="235" t="s">
        <v>1906</v>
      </c>
      <c r="B3753" s="236" t="s">
        <v>24</v>
      </c>
      <c r="C3753" s="345"/>
    </row>
    <row r="3754" spans="1:3">
      <c r="A3754" s="231" t="s">
        <v>1431</v>
      </c>
      <c r="B3754" s="232" t="s">
        <v>4375</v>
      </c>
      <c r="C3754" s="233" t="s">
        <v>4104</v>
      </c>
    </row>
    <row r="3755" spans="1:3" ht="14.25" customHeight="1">
      <c r="A3755" s="234" t="s">
        <v>1433</v>
      </c>
      <c r="B3755" s="227" t="s">
        <v>4376</v>
      </c>
      <c r="C3755" s="343" t="s">
        <v>4377</v>
      </c>
    </row>
    <row r="3756" spans="1:3" ht="14.25" customHeight="1">
      <c r="A3756" s="234" t="s">
        <v>1904</v>
      </c>
      <c r="B3756" s="227" t="s">
        <v>1977</v>
      </c>
      <c r="C3756" s="344"/>
    </row>
    <row r="3757" spans="1:3" ht="15" customHeight="1" thickBot="1">
      <c r="A3757" s="235" t="s">
        <v>1906</v>
      </c>
      <c r="B3757" s="236" t="s">
        <v>24</v>
      </c>
      <c r="C3757" s="345"/>
    </row>
    <row r="3758" spans="1:3">
      <c r="A3758" s="231" t="s">
        <v>1431</v>
      </c>
      <c r="B3758" s="232" t="s">
        <v>4378</v>
      </c>
      <c r="C3758" s="233" t="s">
        <v>4104</v>
      </c>
    </row>
    <row r="3759" spans="1:3" ht="14.25" customHeight="1">
      <c r="A3759" s="234" t="s">
        <v>1433</v>
      </c>
      <c r="B3759" s="227" t="s">
        <v>4379</v>
      </c>
      <c r="C3759" s="343" t="s">
        <v>2005</v>
      </c>
    </row>
    <row r="3760" spans="1:3" ht="14.25" customHeight="1">
      <c r="A3760" s="234" t="s">
        <v>1904</v>
      </c>
      <c r="B3760" s="227" t="s">
        <v>1977</v>
      </c>
      <c r="C3760" s="344"/>
    </row>
    <row r="3761" spans="1:3" ht="15" customHeight="1" thickBot="1">
      <c r="A3761" s="235" t="s">
        <v>1906</v>
      </c>
      <c r="B3761" s="236" t="s">
        <v>24</v>
      </c>
      <c r="C3761" s="345"/>
    </row>
    <row r="3762" spans="1:3">
      <c r="A3762" s="231" t="s">
        <v>1431</v>
      </c>
      <c r="B3762" s="232" t="s">
        <v>4380</v>
      </c>
      <c r="C3762" s="233" t="s">
        <v>4104</v>
      </c>
    </row>
    <row r="3763" spans="1:3" ht="22.5">
      <c r="A3763" s="234" t="s">
        <v>1433</v>
      </c>
      <c r="B3763" s="227" t="s">
        <v>4381</v>
      </c>
      <c r="C3763" s="343" t="s">
        <v>4382</v>
      </c>
    </row>
    <row r="3764" spans="1:3" ht="14.25" customHeight="1">
      <c r="A3764" s="234" t="s">
        <v>1904</v>
      </c>
      <c r="B3764" s="227" t="s">
        <v>1977</v>
      </c>
      <c r="C3764" s="344"/>
    </row>
    <row r="3765" spans="1:3" ht="15" customHeight="1" thickBot="1">
      <c r="A3765" s="235" t="s">
        <v>1906</v>
      </c>
      <c r="B3765" s="236" t="s">
        <v>24</v>
      </c>
      <c r="C3765" s="345"/>
    </row>
    <row r="3766" spans="1:3">
      <c r="A3766" s="231" t="s">
        <v>1431</v>
      </c>
      <c r="B3766" s="232" t="s">
        <v>4383</v>
      </c>
      <c r="C3766" s="233" t="s">
        <v>4104</v>
      </c>
    </row>
    <row r="3767" spans="1:3" ht="14.25" customHeight="1">
      <c r="A3767" s="234" t="s">
        <v>1433</v>
      </c>
      <c r="B3767" s="227" t="s">
        <v>4384</v>
      </c>
      <c r="C3767" s="343" t="s">
        <v>4385</v>
      </c>
    </row>
    <row r="3768" spans="1:3" ht="14.25" customHeight="1">
      <c r="A3768" s="234" t="s">
        <v>1904</v>
      </c>
      <c r="B3768" s="227" t="s">
        <v>1977</v>
      </c>
      <c r="C3768" s="344"/>
    </row>
    <row r="3769" spans="1:3" ht="15" customHeight="1" thickBot="1">
      <c r="A3769" s="235" t="s">
        <v>1906</v>
      </c>
      <c r="B3769" s="236" t="s">
        <v>24</v>
      </c>
      <c r="C3769" s="345"/>
    </row>
    <row r="3770" spans="1:3">
      <c r="A3770" s="231" t="s">
        <v>1431</v>
      </c>
      <c r="B3770" s="232" t="s">
        <v>4386</v>
      </c>
      <c r="C3770" s="233" t="s">
        <v>4104</v>
      </c>
    </row>
    <row r="3771" spans="1:3" ht="22.5">
      <c r="A3771" s="234" t="s">
        <v>1433</v>
      </c>
      <c r="B3771" s="227" t="s">
        <v>4387</v>
      </c>
      <c r="C3771" s="343" t="s">
        <v>4388</v>
      </c>
    </row>
    <row r="3772" spans="1:3" ht="14.25" customHeight="1">
      <c r="A3772" s="234" t="s">
        <v>1904</v>
      </c>
      <c r="B3772" s="227" t="s">
        <v>1977</v>
      </c>
      <c r="C3772" s="344"/>
    </row>
    <row r="3773" spans="1:3" ht="15" customHeight="1" thickBot="1">
      <c r="A3773" s="235" t="s">
        <v>1906</v>
      </c>
      <c r="B3773" s="236" t="s">
        <v>24</v>
      </c>
      <c r="C3773" s="345"/>
    </row>
    <row r="3774" spans="1:3">
      <c r="A3774" s="231" t="s">
        <v>1431</v>
      </c>
      <c r="B3774" s="232" t="s">
        <v>4389</v>
      </c>
      <c r="C3774" s="233" t="s">
        <v>4104</v>
      </c>
    </row>
    <row r="3775" spans="1:3" ht="14.25" customHeight="1">
      <c r="A3775" s="234" t="s">
        <v>1433</v>
      </c>
      <c r="B3775" s="227" t="s">
        <v>4390</v>
      </c>
      <c r="C3775" s="343" t="s">
        <v>4391</v>
      </c>
    </row>
    <row r="3776" spans="1:3" ht="14.25" customHeight="1">
      <c r="A3776" s="234" t="s">
        <v>1904</v>
      </c>
      <c r="B3776" s="227" t="s">
        <v>1977</v>
      </c>
      <c r="C3776" s="344"/>
    </row>
    <row r="3777" spans="1:3" ht="15" customHeight="1" thickBot="1">
      <c r="A3777" s="235" t="s">
        <v>1906</v>
      </c>
      <c r="B3777" s="236" t="s">
        <v>24</v>
      </c>
      <c r="C3777" s="345"/>
    </row>
    <row r="3778" spans="1:3">
      <c r="A3778" s="231" t="s">
        <v>1431</v>
      </c>
      <c r="B3778" s="232" t="s">
        <v>4392</v>
      </c>
      <c r="C3778" s="233" t="s">
        <v>4104</v>
      </c>
    </row>
    <row r="3779" spans="1:3" ht="14.25" customHeight="1">
      <c r="A3779" s="234" t="s">
        <v>1433</v>
      </c>
      <c r="B3779" s="227" t="s">
        <v>4393</v>
      </c>
      <c r="C3779" s="343" t="s">
        <v>4391</v>
      </c>
    </row>
    <row r="3780" spans="1:3" ht="14.25" customHeight="1">
      <c r="A3780" s="234" t="s">
        <v>1904</v>
      </c>
      <c r="B3780" s="227" t="s">
        <v>1977</v>
      </c>
      <c r="C3780" s="344"/>
    </row>
    <row r="3781" spans="1:3" ht="15" customHeight="1" thickBot="1">
      <c r="A3781" s="235" t="s">
        <v>1906</v>
      </c>
      <c r="B3781" s="236" t="s">
        <v>24</v>
      </c>
      <c r="C3781" s="345"/>
    </row>
    <row r="3782" spans="1:3">
      <c r="A3782" s="231" t="s">
        <v>1431</v>
      </c>
      <c r="B3782" s="232" t="s">
        <v>4394</v>
      </c>
      <c r="C3782" s="233" t="s">
        <v>4104</v>
      </c>
    </row>
    <row r="3783" spans="1:3" ht="22.5">
      <c r="A3783" s="234" t="s">
        <v>1433</v>
      </c>
      <c r="B3783" s="227" t="s">
        <v>4395</v>
      </c>
      <c r="C3783" s="343" t="s">
        <v>4391</v>
      </c>
    </row>
    <row r="3784" spans="1:3" ht="14.25" customHeight="1">
      <c r="A3784" s="234" t="s">
        <v>1904</v>
      </c>
      <c r="B3784" s="227" t="s">
        <v>1977</v>
      </c>
      <c r="C3784" s="344"/>
    </row>
    <row r="3785" spans="1:3" ht="15" customHeight="1" thickBot="1">
      <c r="A3785" s="235" t="s">
        <v>1906</v>
      </c>
      <c r="B3785" s="236" t="s">
        <v>24</v>
      </c>
      <c r="C3785" s="345"/>
    </row>
    <row r="3786" spans="1:3">
      <c r="A3786" s="231" t="s">
        <v>1431</v>
      </c>
      <c r="B3786" s="232" t="s">
        <v>4396</v>
      </c>
      <c r="C3786" s="233" t="s">
        <v>4104</v>
      </c>
    </row>
    <row r="3787" spans="1:3" ht="22.5">
      <c r="A3787" s="234" t="s">
        <v>1433</v>
      </c>
      <c r="B3787" s="227" t="s">
        <v>4397</v>
      </c>
      <c r="C3787" s="343" t="s">
        <v>4391</v>
      </c>
    </row>
    <row r="3788" spans="1:3" ht="14.25" customHeight="1">
      <c r="A3788" s="234" t="s">
        <v>1904</v>
      </c>
      <c r="B3788" s="227" t="s">
        <v>1977</v>
      </c>
      <c r="C3788" s="344"/>
    </row>
    <row r="3789" spans="1:3" ht="15" customHeight="1" thickBot="1">
      <c r="A3789" s="235" t="s">
        <v>1906</v>
      </c>
      <c r="B3789" s="236" t="s">
        <v>24</v>
      </c>
      <c r="C3789" s="345"/>
    </row>
    <row r="3790" spans="1:3">
      <c r="A3790" s="231" t="s">
        <v>1431</v>
      </c>
      <c r="B3790" s="232" t="s">
        <v>4398</v>
      </c>
      <c r="C3790" s="233" t="s">
        <v>4104</v>
      </c>
    </row>
    <row r="3791" spans="1:3" ht="22.5">
      <c r="A3791" s="234" t="s">
        <v>1433</v>
      </c>
      <c r="B3791" s="227" t="s">
        <v>4399</v>
      </c>
      <c r="C3791" s="343" t="s">
        <v>4400</v>
      </c>
    </row>
    <row r="3792" spans="1:3" ht="14.25" customHeight="1">
      <c r="A3792" s="234" t="s">
        <v>1904</v>
      </c>
      <c r="B3792" s="227" t="s">
        <v>1977</v>
      </c>
      <c r="C3792" s="344"/>
    </row>
    <row r="3793" spans="1:3" ht="15" customHeight="1" thickBot="1">
      <c r="A3793" s="235" t="s">
        <v>1906</v>
      </c>
      <c r="B3793" s="236" t="s">
        <v>24</v>
      </c>
      <c r="C3793" s="345"/>
    </row>
    <row r="3794" spans="1:3">
      <c r="A3794" s="231" t="s">
        <v>1431</v>
      </c>
      <c r="B3794" s="232" t="s">
        <v>4401</v>
      </c>
      <c r="C3794" s="233" t="s">
        <v>4104</v>
      </c>
    </row>
    <row r="3795" spans="1:3" ht="22.5">
      <c r="A3795" s="234" t="s">
        <v>1433</v>
      </c>
      <c r="B3795" s="227" t="s">
        <v>4402</v>
      </c>
      <c r="C3795" s="343" t="s">
        <v>4403</v>
      </c>
    </row>
    <row r="3796" spans="1:3" ht="14.25" customHeight="1">
      <c r="A3796" s="234" t="s">
        <v>1904</v>
      </c>
      <c r="B3796" s="227" t="s">
        <v>1977</v>
      </c>
      <c r="C3796" s="344"/>
    </row>
    <row r="3797" spans="1:3" ht="15" customHeight="1" thickBot="1">
      <c r="A3797" s="235" t="s">
        <v>1906</v>
      </c>
      <c r="B3797" s="236" t="s">
        <v>24</v>
      </c>
      <c r="C3797" s="345"/>
    </row>
    <row r="3798" spans="1:3">
      <c r="A3798" s="231" t="s">
        <v>1431</v>
      </c>
      <c r="B3798" s="232" t="s">
        <v>4404</v>
      </c>
      <c r="C3798" s="233" t="s">
        <v>4104</v>
      </c>
    </row>
    <row r="3799" spans="1:3" ht="14.25" customHeight="1">
      <c r="A3799" s="234" t="s">
        <v>1433</v>
      </c>
      <c r="B3799" s="227" t="s">
        <v>4405</v>
      </c>
      <c r="C3799" s="343" t="s">
        <v>4406</v>
      </c>
    </row>
    <row r="3800" spans="1:3" ht="14.25" customHeight="1">
      <c r="A3800" s="234" t="s">
        <v>1904</v>
      </c>
      <c r="B3800" s="227" t="s">
        <v>1977</v>
      </c>
      <c r="C3800" s="344"/>
    </row>
    <row r="3801" spans="1:3" ht="15" customHeight="1" thickBot="1">
      <c r="A3801" s="235" t="s">
        <v>1906</v>
      </c>
      <c r="B3801" s="236" t="s">
        <v>24</v>
      </c>
      <c r="C3801" s="345"/>
    </row>
    <row r="3802" spans="1:3">
      <c r="A3802" s="231" t="s">
        <v>1431</v>
      </c>
      <c r="B3802" s="232" t="s">
        <v>4407</v>
      </c>
      <c r="C3802" s="233" t="s">
        <v>4104</v>
      </c>
    </row>
    <row r="3803" spans="1:3" ht="14.25" customHeight="1">
      <c r="A3803" s="234" t="s">
        <v>1433</v>
      </c>
      <c r="B3803" s="227" t="s">
        <v>4408</v>
      </c>
      <c r="C3803" s="343" t="s">
        <v>4406</v>
      </c>
    </row>
    <row r="3804" spans="1:3" ht="14.25" customHeight="1">
      <c r="A3804" s="234" t="s">
        <v>1904</v>
      </c>
      <c r="B3804" s="227" t="s">
        <v>1977</v>
      </c>
      <c r="C3804" s="344"/>
    </row>
    <row r="3805" spans="1:3" ht="15" customHeight="1" thickBot="1">
      <c r="A3805" s="235" t="s">
        <v>1906</v>
      </c>
      <c r="B3805" s="236" t="s">
        <v>24</v>
      </c>
      <c r="C3805" s="345"/>
    </row>
    <row r="3806" spans="1:3">
      <c r="A3806" s="231" t="s">
        <v>1431</v>
      </c>
      <c r="B3806" s="232" t="s">
        <v>4409</v>
      </c>
      <c r="C3806" s="233" t="s">
        <v>4104</v>
      </c>
    </row>
    <row r="3807" spans="1:3" ht="14.25" customHeight="1">
      <c r="A3807" s="234" t="s">
        <v>1433</v>
      </c>
      <c r="B3807" s="227" t="s">
        <v>571</v>
      </c>
      <c r="C3807" s="343" t="s">
        <v>4385</v>
      </c>
    </row>
    <row r="3808" spans="1:3" ht="14.25" customHeight="1">
      <c r="A3808" s="234" t="s">
        <v>1904</v>
      </c>
      <c r="B3808" s="227" t="s">
        <v>1977</v>
      </c>
      <c r="C3808" s="344"/>
    </row>
    <row r="3809" spans="1:3" ht="15" customHeight="1" thickBot="1">
      <c r="A3809" s="235" t="s">
        <v>1906</v>
      </c>
      <c r="B3809" s="236" t="s">
        <v>24</v>
      </c>
      <c r="C3809" s="345"/>
    </row>
    <row r="3810" spans="1:3">
      <c r="A3810" s="231" t="s">
        <v>1431</v>
      </c>
      <c r="B3810" s="232" t="s">
        <v>4410</v>
      </c>
      <c r="C3810" s="233" t="s">
        <v>4104</v>
      </c>
    </row>
    <row r="3811" spans="1:3" ht="14.25" customHeight="1">
      <c r="A3811" s="234" t="s">
        <v>1433</v>
      </c>
      <c r="B3811" s="227" t="s">
        <v>4411</v>
      </c>
      <c r="C3811" s="343" t="s">
        <v>4412</v>
      </c>
    </row>
    <row r="3812" spans="1:3" ht="14.25" customHeight="1">
      <c r="A3812" s="234" t="s">
        <v>1904</v>
      </c>
      <c r="B3812" s="227" t="s">
        <v>3212</v>
      </c>
      <c r="C3812" s="344"/>
    </row>
    <row r="3813" spans="1:3" ht="15" customHeight="1" thickBot="1">
      <c r="A3813" s="235" t="s">
        <v>1906</v>
      </c>
      <c r="B3813" s="236" t="s">
        <v>192</v>
      </c>
      <c r="C3813" s="345"/>
    </row>
    <row r="3814" spans="1:3">
      <c r="A3814" s="231" t="s">
        <v>1431</v>
      </c>
      <c r="B3814" s="232" t="s">
        <v>4413</v>
      </c>
      <c r="C3814" s="233" t="s">
        <v>4104</v>
      </c>
    </row>
    <row r="3815" spans="1:3" ht="14.25" customHeight="1">
      <c r="A3815" s="234" t="s">
        <v>1433</v>
      </c>
      <c r="B3815" s="227" t="s">
        <v>4414</v>
      </c>
      <c r="C3815" s="343" t="s">
        <v>4415</v>
      </c>
    </row>
    <row r="3816" spans="1:3" ht="14.25" customHeight="1">
      <c r="A3816" s="234" t="s">
        <v>1904</v>
      </c>
      <c r="B3816" s="227" t="s">
        <v>1977</v>
      </c>
      <c r="C3816" s="344"/>
    </row>
    <row r="3817" spans="1:3" ht="15" customHeight="1" thickBot="1">
      <c r="A3817" s="235" t="s">
        <v>1906</v>
      </c>
      <c r="B3817" s="236" t="s">
        <v>24</v>
      </c>
      <c r="C3817" s="345"/>
    </row>
    <row r="3818" spans="1:3">
      <c r="A3818" s="231" t="s">
        <v>1431</v>
      </c>
      <c r="B3818" s="232" t="s">
        <v>4416</v>
      </c>
      <c r="C3818" s="233" t="s">
        <v>4104</v>
      </c>
    </row>
    <row r="3819" spans="1:3" ht="22.5">
      <c r="A3819" s="234" t="s">
        <v>1433</v>
      </c>
      <c r="B3819" s="227" t="s">
        <v>587</v>
      </c>
      <c r="C3819" s="343" t="s">
        <v>4417</v>
      </c>
    </row>
    <row r="3820" spans="1:3" ht="14.25" customHeight="1">
      <c r="A3820" s="234" t="s">
        <v>1904</v>
      </c>
      <c r="B3820" s="227" t="s">
        <v>1977</v>
      </c>
      <c r="C3820" s="344"/>
    </row>
    <row r="3821" spans="1:3" ht="15" customHeight="1" thickBot="1">
      <c r="A3821" s="235" t="s">
        <v>1906</v>
      </c>
      <c r="B3821" s="236" t="s">
        <v>24</v>
      </c>
      <c r="C3821" s="345"/>
    </row>
    <row r="3822" spans="1:3">
      <c r="A3822" s="231" t="s">
        <v>1431</v>
      </c>
      <c r="B3822" s="232" t="s">
        <v>4418</v>
      </c>
      <c r="C3822" s="233" t="s">
        <v>4104</v>
      </c>
    </row>
    <row r="3823" spans="1:3" ht="14.25" customHeight="1">
      <c r="A3823" s="234" t="s">
        <v>1433</v>
      </c>
      <c r="B3823" s="227" t="s">
        <v>4419</v>
      </c>
      <c r="C3823" s="343" t="s">
        <v>4420</v>
      </c>
    </row>
    <row r="3824" spans="1:3" ht="14.25" customHeight="1">
      <c r="A3824" s="234" t="s">
        <v>1904</v>
      </c>
      <c r="B3824" s="227" t="s">
        <v>1977</v>
      </c>
      <c r="C3824" s="344"/>
    </row>
    <row r="3825" spans="1:3" ht="15" customHeight="1" thickBot="1">
      <c r="A3825" s="235" t="s">
        <v>1906</v>
      </c>
      <c r="B3825" s="236" t="s">
        <v>24</v>
      </c>
      <c r="C3825" s="345"/>
    </row>
    <row r="3826" spans="1:3">
      <c r="A3826" s="231" t="s">
        <v>1431</v>
      </c>
      <c r="B3826" s="232" t="s">
        <v>4421</v>
      </c>
      <c r="C3826" s="233" t="s">
        <v>4104</v>
      </c>
    </row>
    <row r="3827" spans="1:3" ht="14.25" customHeight="1">
      <c r="A3827" s="234" t="s">
        <v>1433</v>
      </c>
      <c r="B3827" s="227" t="s">
        <v>417</v>
      </c>
      <c r="C3827" s="343"/>
    </row>
    <row r="3828" spans="1:3" ht="14.25" customHeight="1">
      <c r="A3828" s="234" t="s">
        <v>1904</v>
      </c>
      <c r="B3828" s="227" t="s">
        <v>3540</v>
      </c>
      <c r="C3828" s="344"/>
    </row>
    <row r="3829" spans="1:3" ht="15" customHeight="1" thickBot="1">
      <c r="A3829" s="235" t="s">
        <v>1906</v>
      </c>
      <c r="B3829" s="236" t="s">
        <v>201</v>
      </c>
      <c r="C3829" s="345"/>
    </row>
    <row r="3830" spans="1:3">
      <c r="A3830" s="231" t="s">
        <v>1431</v>
      </c>
      <c r="B3830" s="232" t="s">
        <v>4422</v>
      </c>
      <c r="C3830" s="233" t="s">
        <v>4104</v>
      </c>
    </row>
    <row r="3831" spans="1:3" ht="14.25" customHeight="1">
      <c r="A3831" s="234" t="s">
        <v>1433</v>
      </c>
      <c r="B3831" s="227" t="s">
        <v>4423</v>
      </c>
      <c r="C3831" s="343" t="s">
        <v>4424</v>
      </c>
    </row>
    <row r="3832" spans="1:3" ht="14.25" customHeight="1">
      <c r="A3832" s="234" t="s">
        <v>1904</v>
      </c>
      <c r="B3832" s="227" t="s">
        <v>1934</v>
      </c>
      <c r="C3832" s="344"/>
    </row>
    <row r="3833" spans="1:3" ht="15" customHeight="1" thickBot="1">
      <c r="A3833" s="235" t="s">
        <v>1906</v>
      </c>
      <c r="B3833" s="236" t="s">
        <v>26</v>
      </c>
      <c r="C3833" s="345"/>
    </row>
    <row r="3834" spans="1:3">
      <c r="A3834" s="231" t="s">
        <v>1431</v>
      </c>
      <c r="B3834" s="232" t="s">
        <v>4425</v>
      </c>
      <c r="C3834" s="233" t="s">
        <v>4104</v>
      </c>
    </row>
    <row r="3835" spans="1:3" ht="14.25" customHeight="1">
      <c r="A3835" s="234" t="s">
        <v>1433</v>
      </c>
      <c r="B3835" s="227" t="s">
        <v>4426</v>
      </c>
      <c r="C3835" s="343" t="s">
        <v>4427</v>
      </c>
    </row>
    <row r="3836" spans="1:3" ht="14.25" customHeight="1">
      <c r="A3836" s="234" t="s">
        <v>1904</v>
      </c>
      <c r="B3836" s="227" t="s">
        <v>2370</v>
      </c>
      <c r="C3836" s="344"/>
    </row>
    <row r="3837" spans="1:3" ht="15" customHeight="1" thickBot="1">
      <c r="A3837" s="235" t="s">
        <v>1906</v>
      </c>
      <c r="B3837" s="236" t="s">
        <v>24</v>
      </c>
      <c r="C3837" s="345"/>
    </row>
    <row r="3838" spans="1:3">
      <c r="A3838" s="231" t="s">
        <v>1431</v>
      </c>
      <c r="B3838" s="232" t="s">
        <v>4428</v>
      </c>
      <c r="C3838" s="233" t="s">
        <v>4104</v>
      </c>
    </row>
    <row r="3839" spans="1:3" ht="14.25" customHeight="1">
      <c r="A3839" s="234" t="s">
        <v>1433</v>
      </c>
      <c r="B3839" s="227" t="s">
        <v>208</v>
      </c>
      <c r="C3839" s="343" t="s">
        <v>4429</v>
      </c>
    </row>
    <row r="3840" spans="1:3" ht="14.25" customHeight="1">
      <c r="A3840" s="234" t="s">
        <v>1904</v>
      </c>
      <c r="B3840" s="227" t="s">
        <v>1934</v>
      </c>
      <c r="C3840" s="344"/>
    </row>
    <row r="3841" spans="1:3" ht="15" customHeight="1" thickBot="1">
      <c r="A3841" s="235" t="s">
        <v>1906</v>
      </c>
      <c r="B3841" s="236" t="s">
        <v>201</v>
      </c>
      <c r="C3841" s="345"/>
    </row>
    <row r="3842" spans="1:3">
      <c r="A3842" s="231" t="s">
        <v>1431</v>
      </c>
      <c r="B3842" s="232" t="s">
        <v>4430</v>
      </c>
      <c r="C3842" s="233" t="s">
        <v>4104</v>
      </c>
    </row>
    <row r="3843" spans="1:3" ht="14.25" customHeight="1">
      <c r="A3843" s="234" t="s">
        <v>1433</v>
      </c>
      <c r="B3843" s="227" t="s">
        <v>1368</v>
      </c>
      <c r="C3843" s="343" t="s">
        <v>3067</v>
      </c>
    </row>
    <row r="3844" spans="1:3" ht="14.25" customHeight="1">
      <c r="A3844" s="234" t="s">
        <v>1904</v>
      </c>
      <c r="B3844" s="227" t="s">
        <v>1981</v>
      </c>
      <c r="C3844" s="344"/>
    </row>
    <row r="3845" spans="1:3" ht="15" customHeight="1" thickBot="1">
      <c r="A3845" s="235" t="s">
        <v>1906</v>
      </c>
      <c r="B3845" s="236" t="s">
        <v>24</v>
      </c>
      <c r="C3845" s="345"/>
    </row>
    <row r="3846" spans="1:3">
      <c r="A3846" s="231" t="s">
        <v>1431</v>
      </c>
      <c r="B3846" s="232" t="s">
        <v>4431</v>
      </c>
      <c r="C3846" s="233" t="s">
        <v>4104</v>
      </c>
    </row>
    <row r="3847" spans="1:3" ht="14.25" customHeight="1">
      <c r="A3847" s="234" t="s">
        <v>1433</v>
      </c>
      <c r="B3847" s="227" t="s">
        <v>4432</v>
      </c>
      <c r="C3847" s="343" t="s">
        <v>4433</v>
      </c>
    </row>
    <row r="3848" spans="1:3" ht="14.25" customHeight="1">
      <c r="A3848" s="234" t="s">
        <v>1904</v>
      </c>
      <c r="B3848" s="227" t="s">
        <v>1977</v>
      </c>
      <c r="C3848" s="344"/>
    </row>
    <row r="3849" spans="1:3" ht="15" customHeight="1" thickBot="1">
      <c r="A3849" s="235" t="s">
        <v>1906</v>
      </c>
      <c r="B3849" s="236" t="s">
        <v>24</v>
      </c>
      <c r="C3849" s="345"/>
    </row>
    <row r="3850" spans="1:3">
      <c r="A3850" s="231" t="s">
        <v>1431</v>
      </c>
      <c r="B3850" s="232" t="s">
        <v>4434</v>
      </c>
      <c r="C3850" s="233" t="s">
        <v>4104</v>
      </c>
    </row>
    <row r="3851" spans="1:3" ht="14.25" customHeight="1">
      <c r="A3851" s="234" t="s">
        <v>1433</v>
      </c>
      <c r="B3851" s="227" t="s">
        <v>803</v>
      </c>
      <c r="C3851" s="343" t="s">
        <v>3708</v>
      </c>
    </row>
    <row r="3852" spans="1:3" ht="14.25" customHeight="1">
      <c r="A3852" s="234" t="s">
        <v>1904</v>
      </c>
      <c r="B3852" s="227" t="s">
        <v>1934</v>
      </c>
      <c r="C3852" s="344"/>
    </row>
    <row r="3853" spans="1:3" ht="15" customHeight="1" thickBot="1">
      <c r="A3853" s="235" t="s">
        <v>1906</v>
      </c>
      <c r="B3853" s="236" t="s">
        <v>24</v>
      </c>
      <c r="C3853" s="345"/>
    </row>
    <row r="3854" spans="1:3">
      <c r="A3854" s="231" t="s">
        <v>1431</v>
      </c>
      <c r="B3854" s="232" t="s">
        <v>4435</v>
      </c>
      <c r="C3854" s="233"/>
    </row>
    <row r="3855" spans="1:3" ht="14.25" customHeight="1">
      <c r="A3855" s="234" t="s">
        <v>1433</v>
      </c>
      <c r="B3855" s="227" t="s">
        <v>4436</v>
      </c>
      <c r="C3855" s="343" t="s">
        <v>4437</v>
      </c>
    </row>
    <row r="3856" spans="1:3" ht="14.25" customHeight="1">
      <c r="A3856" s="234" t="s">
        <v>1904</v>
      </c>
      <c r="B3856" s="227" t="s">
        <v>2370</v>
      </c>
      <c r="C3856" s="344"/>
    </row>
    <row r="3857" spans="1:3" ht="15" customHeight="1" thickBot="1">
      <c r="A3857" s="235" t="s">
        <v>1906</v>
      </c>
      <c r="B3857" s="236" t="s">
        <v>24</v>
      </c>
      <c r="C3857" s="345"/>
    </row>
    <row r="3858" spans="1:3">
      <c r="A3858" s="231" t="s">
        <v>1431</v>
      </c>
      <c r="B3858" s="232" t="s">
        <v>4438</v>
      </c>
      <c r="C3858" s="233"/>
    </row>
    <row r="3859" spans="1:3" ht="14.25" customHeight="1">
      <c r="A3859" s="234" t="s">
        <v>1433</v>
      </c>
      <c r="B3859" s="227" t="s">
        <v>4439</v>
      </c>
      <c r="C3859" s="343" t="s">
        <v>3007</v>
      </c>
    </row>
    <row r="3860" spans="1:3" ht="14.25" customHeight="1">
      <c r="A3860" s="234" t="s">
        <v>1904</v>
      </c>
      <c r="B3860" s="227" t="s">
        <v>2370</v>
      </c>
      <c r="C3860" s="344"/>
    </row>
    <row r="3861" spans="1:3" ht="15" customHeight="1" thickBot="1">
      <c r="A3861" s="235" t="s">
        <v>1906</v>
      </c>
      <c r="B3861" s="236" t="s">
        <v>26</v>
      </c>
      <c r="C3861" s="345"/>
    </row>
    <row r="3862" spans="1:3">
      <c r="A3862" s="231" t="s">
        <v>1431</v>
      </c>
      <c r="B3862" s="232" t="s">
        <v>4440</v>
      </c>
      <c r="C3862" s="233" t="s">
        <v>1902</v>
      </c>
    </row>
    <row r="3863" spans="1:3" ht="14.25" customHeight="1">
      <c r="A3863" s="234" t="s">
        <v>1433</v>
      </c>
      <c r="B3863" s="227" t="s">
        <v>4441</v>
      </c>
      <c r="C3863" s="343" t="s">
        <v>3007</v>
      </c>
    </row>
    <row r="3864" spans="1:3" ht="14.25" customHeight="1">
      <c r="A3864" s="234" t="s">
        <v>1904</v>
      </c>
      <c r="B3864" s="227" t="s">
        <v>2370</v>
      </c>
      <c r="C3864" s="344"/>
    </row>
    <row r="3865" spans="1:3" ht="15" customHeight="1" thickBot="1">
      <c r="A3865" s="235" t="s">
        <v>1906</v>
      </c>
      <c r="B3865" s="236" t="s">
        <v>26</v>
      </c>
      <c r="C3865" s="345"/>
    </row>
    <row r="3866" spans="1:3">
      <c r="A3866" s="231" t="s">
        <v>1431</v>
      </c>
      <c r="B3866" s="232" t="s">
        <v>4442</v>
      </c>
      <c r="C3866" s="233" t="s">
        <v>1902</v>
      </c>
    </row>
    <row r="3867" spans="1:3" ht="14.25" customHeight="1">
      <c r="A3867" s="234" t="s">
        <v>1433</v>
      </c>
      <c r="B3867" s="227" t="s">
        <v>4443</v>
      </c>
      <c r="C3867" s="343" t="s">
        <v>4444</v>
      </c>
    </row>
    <row r="3868" spans="1:3" ht="14.25" customHeight="1">
      <c r="A3868" s="234" t="s">
        <v>1904</v>
      </c>
      <c r="B3868" s="227" t="s">
        <v>1981</v>
      </c>
      <c r="C3868" s="344"/>
    </row>
    <row r="3869" spans="1:3" ht="15" customHeight="1" thickBot="1">
      <c r="A3869" s="235" t="s">
        <v>1906</v>
      </c>
      <c r="B3869" s="236" t="s">
        <v>24</v>
      </c>
      <c r="C3869" s="345"/>
    </row>
    <row r="3870" spans="1:3">
      <c r="A3870" s="231" t="s">
        <v>1431</v>
      </c>
      <c r="B3870" s="232" t="s">
        <v>4445</v>
      </c>
      <c r="C3870" s="233" t="s">
        <v>1902</v>
      </c>
    </row>
    <row r="3871" spans="1:3" ht="14.25" customHeight="1">
      <c r="A3871" s="234" t="s">
        <v>1433</v>
      </c>
      <c r="B3871" s="227" t="s">
        <v>4446</v>
      </c>
      <c r="C3871" s="343" t="s">
        <v>4447</v>
      </c>
    </row>
    <row r="3872" spans="1:3" ht="14.25" customHeight="1">
      <c r="A3872" s="234" t="s">
        <v>1904</v>
      </c>
      <c r="B3872" s="227" t="s">
        <v>1981</v>
      </c>
      <c r="C3872" s="344"/>
    </row>
    <row r="3873" spans="1:3" ht="15" customHeight="1" thickBot="1">
      <c r="A3873" s="235" t="s">
        <v>1906</v>
      </c>
      <c r="B3873" s="236" t="s">
        <v>24</v>
      </c>
      <c r="C3873" s="345"/>
    </row>
    <row r="3874" spans="1:3">
      <c r="A3874" s="231" t="s">
        <v>1431</v>
      </c>
      <c r="B3874" s="232" t="s">
        <v>4448</v>
      </c>
      <c r="C3874" s="233" t="s">
        <v>1902</v>
      </c>
    </row>
    <row r="3875" spans="1:3" ht="14.25" customHeight="1">
      <c r="A3875" s="234" t="s">
        <v>1433</v>
      </c>
      <c r="B3875" s="227" t="s">
        <v>4449</v>
      </c>
      <c r="C3875" s="343" t="s">
        <v>4450</v>
      </c>
    </row>
    <row r="3876" spans="1:3" ht="14.25" customHeight="1">
      <c r="A3876" s="234" t="s">
        <v>1904</v>
      </c>
      <c r="B3876" s="227" t="s">
        <v>1981</v>
      </c>
      <c r="C3876" s="344"/>
    </row>
    <row r="3877" spans="1:3" ht="15" customHeight="1" thickBot="1">
      <c r="A3877" s="235" t="s">
        <v>1906</v>
      </c>
      <c r="B3877" s="236" t="s">
        <v>24</v>
      </c>
      <c r="C3877" s="345"/>
    </row>
    <row r="3878" spans="1:3">
      <c r="A3878" s="231" t="s">
        <v>1431</v>
      </c>
      <c r="B3878" s="232" t="s">
        <v>4451</v>
      </c>
      <c r="C3878" s="233" t="s">
        <v>1902</v>
      </c>
    </row>
    <row r="3879" spans="1:3" ht="14.25" customHeight="1">
      <c r="A3879" s="234" t="s">
        <v>1433</v>
      </c>
      <c r="B3879" s="227" t="s">
        <v>4452</v>
      </c>
      <c r="C3879" s="343" t="s">
        <v>4453</v>
      </c>
    </row>
    <row r="3880" spans="1:3" ht="14.25" customHeight="1">
      <c r="A3880" s="234" t="s">
        <v>1904</v>
      </c>
      <c r="B3880" s="227" t="s">
        <v>1981</v>
      </c>
      <c r="C3880" s="344"/>
    </row>
    <row r="3881" spans="1:3" ht="15" customHeight="1" thickBot="1">
      <c r="A3881" s="235" t="s">
        <v>1906</v>
      </c>
      <c r="B3881" s="236" t="s">
        <v>24</v>
      </c>
      <c r="C3881" s="345"/>
    </row>
    <row r="3882" spans="1:3">
      <c r="A3882" s="231" t="s">
        <v>1431</v>
      </c>
      <c r="B3882" s="232" t="s">
        <v>4454</v>
      </c>
      <c r="C3882" s="233" t="s">
        <v>1902</v>
      </c>
    </row>
    <row r="3883" spans="1:3" ht="14.25" customHeight="1">
      <c r="A3883" s="234" t="s">
        <v>1433</v>
      </c>
      <c r="B3883" s="227" t="s">
        <v>4455</v>
      </c>
      <c r="C3883" s="343" t="s">
        <v>4456</v>
      </c>
    </row>
    <row r="3884" spans="1:3" ht="14.25" customHeight="1">
      <c r="A3884" s="234" t="s">
        <v>1904</v>
      </c>
      <c r="B3884" s="227" t="s">
        <v>1981</v>
      </c>
      <c r="C3884" s="344"/>
    </row>
    <row r="3885" spans="1:3" ht="15" customHeight="1" thickBot="1">
      <c r="A3885" s="235" t="s">
        <v>1906</v>
      </c>
      <c r="B3885" s="236" t="s">
        <v>24</v>
      </c>
      <c r="C3885" s="345"/>
    </row>
    <row r="3886" spans="1:3">
      <c r="A3886" s="231" t="s">
        <v>1431</v>
      </c>
      <c r="B3886" s="232" t="s">
        <v>4457</v>
      </c>
      <c r="C3886" s="233" t="s">
        <v>1902</v>
      </c>
    </row>
    <row r="3887" spans="1:3" ht="22.5">
      <c r="A3887" s="234" t="s">
        <v>1433</v>
      </c>
      <c r="B3887" s="227" t="s">
        <v>4458</v>
      </c>
      <c r="C3887" s="343" t="s">
        <v>4459</v>
      </c>
    </row>
    <row r="3888" spans="1:3" ht="14.25" customHeight="1">
      <c r="A3888" s="234" t="s">
        <v>1904</v>
      </c>
      <c r="B3888" s="227" t="s">
        <v>1981</v>
      </c>
      <c r="C3888" s="344"/>
    </row>
    <row r="3889" spans="1:3" ht="15" customHeight="1" thickBot="1">
      <c r="A3889" s="235" t="s">
        <v>1906</v>
      </c>
      <c r="B3889" s="236" t="s">
        <v>24</v>
      </c>
      <c r="C3889" s="345"/>
    </row>
    <row r="3890" spans="1:3">
      <c r="A3890" s="231" t="s">
        <v>1431</v>
      </c>
      <c r="B3890" s="232" t="s">
        <v>4460</v>
      </c>
      <c r="C3890" s="233" t="s">
        <v>1902</v>
      </c>
    </row>
    <row r="3891" spans="1:3" ht="22.5">
      <c r="A3891" s="234" t="s">
        <v>1433</v>
      </c>
      <c r="B3891" s="227" t="s">
        <v>4461</v>
      </c>
      <c r="C3891" s="343" t="s">
        <v>4023</v>
      </c>
    </row>
    <row r="3892" spans="1:3" ht="14.25" customHeight="1">
      <c r="A3892" s="234" t="s">
        <v>1904</v>
      </c>
      <c r="B3892" s="227" t="s">
        <v>1952</v>
      </c>
      <c r="C3892" s="344"/>
    </row>
    <row r="3893" spans="1:3" ht="15" customHeight="1" thickBot="1">
      <c r="A3893" s="235" t="s">
        <v>1906</v>
      </c>
      <c r="B3893" s="236" t="s">
        <v>26</v>
      </c>
      <c r="C3893" s="345"/>
    </row>
    <row r="3894" spans="1:3">
      <c r="A3894" s="231" t="s">
        <v>1431</v>
      </c>
      <c r="B3894" s="232" t="s">
        <v>4462</v>
      </c>
      <c r="C3894" s="233" t="s">
        <v>1902</v>
      </c>
    </row>
    <row r="3895" spans="1:3" ht="22.5">
      <c r="A3895" s="234" t="s">
        <v>1433</v>
      </c>
      <c r="B3895" s="227" t="s">
        <v>797</v>
      </c>
      <c r="C3895" s="343" t="s">
        <v>2813</v>
      </c>
    </row>
    <row r="3896" spans="1:3" ht="14.25" customHeight="1">
      <c r="A3896" s="234" t="s">
        <v>1904</v>
      </c>
      <c r="B3896" s="227" t="s">
        <v>1952</v>
      </c>
      <c r="C3896" s="344"/>
    </row>
    <row r="3897" spans="1:3" ht="15" customHeight="1" thickBot="1">
      <c r="A3897" s="235" t="s">
        <v>1906</v>
      </c>
      <c r="B3897" s="236" t="s">
        <v>774</v>
      </c>
      <c r="C3897" s="345"/>
    </row>
    <row r="3898" spans="1:3">
      <c r="A3898" s="231" t="s">
        <v>1431</v>
      </c>
      <c r="B3898" s="232" t="s">
        <v>4463</v>
      </c>
      <c r="C3898" s="233" t="s">
        <v>1902</v>
      </c>
    </row>
    <row r="3899" spans="1:3" ht="14.25" customHeight="1">
      <c r="A3899" s="234" t="s">
        <v>1433</v>
      </c>
      <c r="B3899" s="227" t="s">
        <v>4464</v>
      </c>
      <c r="C3899" s="343" t="s">
        <v>4465</v>
      </c>
    </row>
    <row r="3900" spans="1:3" ht="14.25" customHeight="1">
      <c r="A3900" s="234" t="s">
        <v>1904</v>
      </c>
      <c r="B3900" s="227" t="s">
        <v>1977</v>
      </c>
      <c r="C3900" s="344"/>
    </row>
    <row r="3901" spans="1:3" ht="15" customHeight="1" thickBot="1">
      <c r="A3901" s="235" t="s">
        <v>1906</v>
      </c>
      <c r="B3901" s="236" t="s">
        <v>24</v>
      </c>
      <c r="C3901" s="345"/>
    </row>
    <row r="3902" spans="1:3">
      <c r="A3902" s="231" t="s">
        <v>1431</v>
      </c>
      <c r="B3902" s="232" t="s">
        <v>4466</v>
      </c>
      <c r="C3902" s="233" t="s">
        <v>1902</v>
      </c>
    </row>
    <row r="3903" spans="1:3" ht="22.5">
      <c r="A3903" s="234" t="s">
        <v>1433</v>
      </c>
      <c r="B3903" s="227" t="s">
        <v>4467</v>
      </c>
      <c r="C3903" s="343" t="s">
        <v>4468</v>
      </c>
    </row>
    <row r="3904" spans="1:3" ht="14.25" customHeight="1">
      <c r="A3904" s="234" t="s">
        <v>1904</v>
      </c>
      <c r="B3904" s="227" t="s">
        <v>1977</v>
      </c>
      <c r="C3904" s="344"/>
    </row>
    <row r="3905" spans="1:3" ht="15" customHeight="1" thickBot="1">
      <c r="A3905" s="235" t="s">
        <v>1906</v>
      </c>
      <c r="B3905" s="236" t="s">
        <v>24</v>
      </c>
      <c r="C3905" s="345"/>
    </row>
    <row r="3906" spans="1:3">
      <c r="A3906" s="231" t="s">
        <v>1431</v>
      </c>
      <c r="B3906" s="232" t="s">
        <v>4469</v>
      </c>
      <c r="C3906" s="233" t="s">
        <v>1902</v>
      </c>
    </row>
    <row r="3907" spans="1:3" ht="14.25" customHeight="1">
      <c r="A3907" s="234" t="s">
        <v>1433</v>
      </c>
      <c r="B3907" s="227" t="s">
        <v>4470</v>
      </c>
      <c r="C3907" s="343" t="s">
        <v>4471</v>
      </c>
    </row>
    <row r="3908" spans="1:3" ht="14.25" customHeight="1">
      <c r="A3908" s="234" t="s">
        <v>1904</v>
      </c>
      <c r="B3908" s="227" t="s">
        <v>2871</v>
      </c>
      <c r="C3908" s="344"/>
    </row>
    <row r="3909" spans="1:3" ht="15" customHeight="1" thickBot="1">
      <c r="A3909" s="235" t="s">
        <v>1906</v>
      </c>
      <c r="B3909" s="236" t="s">
        <v>201</v>
      </c>
      <c r="C3909" s="345"/>
    </row>
    <row r="3910" spans="1:3">
      <c r="A3910" s="231" t="s">
        <v>1431</v>
      </c>
      <c r="B3910" s="232" t="s">
        <v>4472</v>
      </c>
      <c r="C3910" s="233" t="s">
        <v>1902</v>
      </c>
    </row>
    <row r="3911" spans="1:3" ht="14.25" customHeight="1">
      <c r="A3911" s="234" t="s">
        <v>1433</v>
      </c>
      <c r="B3911" s="227" t="s">
        <v>4473</v>
      </c>
      <c r="C3911" s="343" t="s">
        <v>4474</v>
      </c>
    </row>
    <row r="3912" spans="1:3" ht="14.25" customHeight="1">
      <c r="A3912" s="234" t="s">
        <v>1904</v>
      </c>
      <c r="B3912" s="227" t="s">
        <v>2146</v>
      </c>
      <c r="C3912" s="344"/>
    </row>
    <row r="3913" spans="1:3" ht="15" customHeight="1" thickBot="1">
      <c r="A3913" s="235" t="s">
        <v>1906</v>
      </c>
      <c r="B3913" s="236" t="s">
        <v>26</v>
      </c>
      <c r="C3913" s="345"/>
    </row>
    <row r="3914" spans="1:3">
      <c r="A3914" s="231" t="s">
        <v>1431</v>
      </c>
      <c r="B3914" s="232" t="s">
        <v>4475</v>
      </c>
      <c r="C3914" s="233" t="s">
        <v>1902</v>
      </c>
    </row>
    <row r="3915" spans="1:3" ht="22.5">
      <c r="A3915" s="234" t="s">
        <v>1433</v>
      </c>
      <c r="B3915" s="227" t="s">
        <v>4476</v>
      </c>
      <c r="C3915" s="343" t="s">
        <v>4477</v>
      </c>
    </row>
    <row r="3916" spans="1:3" ht="14.25" customHeight="1">
      <c r="A3916" s="234" t="s">
        <v>1904</v>
      </c>
      <c r="B3916" s="227" t="s">
        <v>2146</v>
      </c>
      <c r="C3916" s="344"/>
    </row>
    <row r="3917" spans="1:3" ht="15" customHeight="1" thickBot="1">
      <c r="A3917" s="235" t="s">
        <v>1906</v>
      </c>
      <c r="B3917" s="236" t="s">
        <v>26</v>
      </c>
      <c r="C3917" s="345"/>
    </row>
    <row r="3918" spans="1:3">
      <c r="A3918" s="231" t="s">
        <v>1431</v>
      </c>
      <c r="B3918" s="232" t="s">
        <v>4478</v>
      </c>
      <c r="C3918" s="233" t="s">
        <v>1902</v>
      </c>
    </row>
    <row r="3919" spans="1:3" ht="22.5">
      <c r="A3919" s="234" t="s">
        <v>1433</v>
      </c>
      <c r="B3919" s="227" t="s">
        <v>4479</v>
      </c>
      <c r="C3919" s="343" t="s">
        <v>4477</v>
      </c>
    </row>
    <row r="3920" spans="1:3" ht="14.25" customHeight="1">
      <c r="A3920" s="234" t="s">
        <v>1904</v>
      </c>
      <c r="B3920" s="227" t="s">
        <v>1992</v>
      </c>
      <c r="C3920" s="344"/>
    </row>
    <row r="3921" spans="1:3" ht="15" customHeight="1" thickBot="1">
      <c r="A3921" s="235" t="s">
        <v>1906</v>
      </c>
      <c r="B3921" s="236" t="s">
        <v>201</v>
      </c>
      <c r="C3921" s="345"/>
    </row>
    <row r="3922" spans="1:3">
      <c r="A3922" s="231" t="s">
        <v>1431</v>
      </c>
      <c r="B3922" s="232" t="s">
        <v>4480</v>
      </c>
      <c r="C3922" s="233" t="s">
        <v>1902</v>
      </c>
    </row>
    <row r="3923" spans="1:3" ht="14.25" customHeight="1">
      <c r="A3923" s="234" t="s">
        <v>1433</v>
      </c>
      <c r="B3923" s="227" t="s">
        <v>4481</v>
      </c>
      <c r="C3923" s="343" t="s">
        <v>4482</v>
      </c>
    </row>
    <row r="3924" spans="1:3" ht="14.25" customHeight="1">
      <c r="A3924" s="234" t="s">
        <v>1904</v>
      </c>
      <c r="B3924" s="227" t="s">
        <v>2146</v>
      </c>
      <c r="C3924" s="344"/>
    </row>
    <row r="3925" spans="1:3" ht="15" customHeight="1" thickBot="1">
      <c r="A3925" s="235" t="s">
        <v>1906</v>
      </c>
      <c r="B3925" s="236" t="s">
        <v>24</v>
      </c>
      <c r="C3925" s="345"/>
    </row>
    <row r="3926" spans="1:3">
      <c r="A3926" s="231" t="s">
        <v>1431</v>
      </c>
      <c r="B3926" s="232" t="s">
        <v>4483</v>
      </c>
      <c r="C3926" s="233" t="s">
        <v>1902</v>
      </c>
    </row>
    <row r="3927" spans="1:3" ht="22.5">
      <c r="A3927" s="234" t="s">
        <v>1433</v>
      </c>
      <c r="B3927" s="227" t="s">
        <v>4484</v>
      </c>
      <c r="C3927" s="343" t="s">
        <v>4485</v>
      </c>
    </row>
    <row r="3928" spans="1:3" ht="14.25" customHeight="1">
      <c r="A3928" s="234" t="s">
        <v>1904</v>
      </c>
      <c r="B3928" s="227" t="s">
        <v>1934</v>
      </c>
      <c r="C3928" s="344"/>
    </row>
    <row r="3929" spans="1:3" ht="15" customHeight="1" thickBot="1">
      <c r="A3929" s="235" t="s">
        <v>1906</v>
      </c>
      <c r="B3929" s="236" t="s">
        <v>26</v>
      </c>
      <c r="C3929" s="345"/>
    </row>
    <row r="3930" spans="1:3">
      <c r="A3930" s="231" t="s">
        <v>1431</v>
      </c>
      <c r="B3930" s="232" t="s">
        <v>4486</v>
      </c>
      <c r="C3930" s="233" t="s">
        <v>1902</v>
      </c>
    </row>
    <row r="3931" spans="1:3" ht="22.5">
      <c r="A3931" s="234" t="s">
        <v>1433</v>
      </c>
      <c r="B3931" s="227" t="s">
        <v>4487</v>
      </c>
      <c r="C3931" s="343" t="s">
        <v>1999</v>
      </c>
    </row>
    <row r="3932" spans="1:3" ht="14.25" customHeight="1">
      <c r="A3932" s="234" t="s">
        <v>1904</v>
      </c>
      <c r="B3932" s="227" t="s">
        <v>1977</v>
      </c>
      <c r="C3932" s="344"/>
    </row>
    <row r="3933" spans="1:3" ht="15" customHeight="1" thickBot="1">
      <c r="A3933" s="235" t="s">
        <v>1906</v>
      </c>
      <c r="B3933" s="236" t="s">
        <v>26</v>
      </c>
      <c r="C3933" s="345"/>
    </row>
    <row r="3934" spans="1:3">
      <c r="A3934" s="231" t="s">
        <v>1431</v>
      </c>
      <c r="B3934" s="232" t="s">
        <v>4488</v>
      </c>
      <c r="C3934" s="233" t="s">
        <v>1902</v>
      </c>
    </row>
    <row r="3935" spans="1:3" ht="14.25" customHeight="1">
      <c r="A3935" s="234" t="s">
        <v>1433</v>
      </c>
      <c r="B3935" s="227" t="s">
        <v>4489</v>
      </c>
      <c r="C3935" s="343" t="s">
        <v>4490</v>
      </c>
    </row>
    <row r="3936" spans="1:3" ht="14.25" customHeight="1">
      <c r="A3936" s="234" t="s">
        <v>1904</v>
      </c>
      <c r="B3936" s="227" t="s">
        <v>1977</v>
      </c>
      <c r="C3936" s="344"/>
    </row>
    <row r="3937" spans="1:3" ht="15" customHeight="1" thickBot="1">
      <c r="A3937" s="235" t="s">
        <v>1906</v>
      </c>
      <c r="B3937" s="236" t="s">
        <v>24</v>
      </c>
      <c r="C3937" s="345"/>
    </row>
    <row r="3938" spans="1:3">
      <c r="A3938" s="231" t="s">
        <v>1431</v>
      </c>
      <c r="B3938" s="232" t="s">
        <v>4491</v>
      </c>
      <c r="C3938" s="233" t="s">
        <v>1902</v>
      </c>
    </row>
    <row r="3939" spans="1:3" ht="14.25" customHeight="1">
      <c r="A3939" s="234" t="s">
        <v>1433</v>
      </c>
      <c r="B3939" s="227" t="s">
        <v>567</v>
      </c>
      <c r="C3939" s="343" t="s">
        <v>4492</v>
      </c>
    </row>
    <row r="3940" spans="1:3" ht="14.25" customHeight="1">
      <c r="A3940" s="234" t="s">
        <v>1904</v>
      </c>
      <c r="B3940" s="227" t="s">
        <v>1977</v>
      </c>
      <c r="C3940" s="344"/>
    </row>
    <row r="3941" spans="1:3" ht="15" customHeight="1" thickBot="1">
      <c r="A3941" s="235" t="s">
        <v>1906</v>
      </c>
      <c r="B3941" s="236" t="s">
        <v>24</v>
      </c>
      <c r="C3941" s="345"/>
    </row>
    <row r="3942" spans="1:3">
      <c r="A3942" s="231" t="s">
        <v>1431</v>
      </c>
      <c r="B3942" s="232" t="s">
        <v>4493</v>
      </c>
      <c r="C3942" s="233" t="s">
        <v>1902</v>
      </c>
    </row>
    <row r="3943" spans="1:3" ht="22.5">
      <c r="A3943" s="234" t="s">
        <v>1433</v>
      </c>
      <c r="B3943" s="227" t="s">
        <v>4494</v>
      </c>
      <c r="C3943" s="343" t="s">
        <v>2142</v>
      </c>
    </row>
    <row r="3944" spans="1:3" ht="14.25" customHeight="1">
      <c r="A3944" s="234" t="s">
        <v>1904</v>
      </c>
      <c r="B3944" s="227" t="s">
        <v>1977</v>
      </c>
      <c r="C3944" s="344"/>
    </row>
    <row r="3945" spans="1:3" ht="15" customHeight="1" thickBot="1">
      <c r="A3945" s="235" t="s">
        <v>1906</v>
      </c>
      <c r="B3945" s="236" t="s">
        <v>24</v>
      </c>
      <c r="C3945" s="345"/>
    </row>
    <row r="3946" spans="1:3">
      <c r="A3946" s="231" t="s">
        <v>1431</v>
      </c>
      <c r="B3946" s="232" t="s">
        <v>4495</v>
      </c>
      <c r="C3946" s="233" t="s">
        <v>1902</v>
      </c>
    </row>
    <row r="3947" spans="1:3" ht="33.75">
      <c r="A3947" s="234" t="s">
        <v>1433</v>
      </c>
      <c r="B3947" s="227" t="s">
        <v>4496</v>
      </c>
      <c r="C3947" s="343" t="s">
        <v>1991</v>
      </c>
    </row>
    <row r="3948" spans="1:3" ht="14.25" customHeight="1">
      <c r="A3948" s="234" t="s">
        <v>1904</v>
      </c>
      <c r="B3948" s="227" t="s">
        <v>1992</v>
      </c>
      <c r="C3948" s="344"/>
    </row>
    <row r="3949" spans="1:3" ht="15" customHeight="1" thickBot="1">
      <c r="A3949" s="235" t="s">
        <v>1906</v>
      </c>
      <c r="B3949" s="236" t="s">
        <v>201</v>
      </c>
      <c r="C3949" s="345"/>
    </row>
    <row r="3950" spans="1:3">
      <c r="A3950" s="231" t="s">
        <v>1431</v>
      </c>
      <c r="B3950" s="232" t="s">
        <v>4497</v>
      </c>
      <c r="C3950" s="233" t="s">
        <v>1902</v>
      </c>
    </row>
    <row r="3951" spans="1:3" ht="33.75">
      <c r="A3951" s="234" t="s">
        <v>1433</v>
      </c>
      <c r="B3951" s="227" t="s">
        <v>4498</v>
      </c>
      <c r="C3951" s="343" t="s">
        <v>4499</v>
      </c>
    </row>
    <row r="3952" spans="1:3" ht="14.25" customHeight="1">
      <c r="A3952" s="234" t="s">
        <v>1904</v>
      </c>
      <c r="B3952" s="227" t="s">
        <v>2360</v>
      </c>
      <c r="C3952" s="344"/>
    </row>
    <row r="3953" spans="1:3" ht="15" customHeight="1" thickBot="1">
      <c r="A3953" s="235" t="s">
        <v>1906</v>
      </c>
      <c r="B3953" s="236" t="s">
        <v>24</v>
      </c>
      <c r="C3953" s="345"/>
    </row>
    <row r="3954" spans="1:3">
      <c r="A3954" s="231" t="s">
        <v>1431</v>
      </c>
      <c r="B3954" s="232" t="s">
        <v>4500</v>
      </c>
      <c r="C3954" s="233" t="s">
        <v>1902</v>
      </c>
    </row>
    <row r="3955" spans="1:3" ht="14.25" customHeight="1">
      <c r="A3955" s="234" t="s">
        <v>1433</v>
      </c>
      <c r="B3955" s="227" t="s">
        <v>1123</v>
      </c>
      <c r="C3955" s="343" t="s">
        <v>3898</v>
      </c>
    </row>
    <row r="3956" spans="1:3" ht="14.25" customHeight="1">
      <c r="A3956" s="234" t="s">
        <v>1904</v>
      </c>
      <c r="B3956" s="227" t="s">
        <v>2490</v>
      </c>
      <c r="C3956" s="344"/>
    </row>
    <row r="3957" spans="1:3" ht="15" customHeight="1" thickBot="1">
      <c r="A3957" s="235" t="s">
        <v>1906</v>
      </c>
      <c r="B3957" s="236" t="s">
        <v>24</v>
      </c>
      <c r="C3957" s="345"/>
    </row>
    <row r="3958" spans="1:3">
      <c r="A3958" s="231" t="s">
        <v>1431</v>
      </c>
      <c r="B3958" s="232" t="s">
        <v>4501</v>
      </c>
      <c r="C3958" s="233" t="s">
        <v>1902</v>
      </c>
    </row>
    <row r="3959" spans="1:3" ht="14.25" customHeight="1">
      <c r="A3959" s="234" t="s">
        <v>1433</v>
      </c>
      <c r="B3959" s="227" t="s">
        <v>4502</v>
      </c>
      <c r="C3959" s="343" t="s">
        <v>4503</v>
      </c>
    </row>
    <row r="3960" spans="1:3" ht="14.25" customHeight="1">
      <c r="A3960" s="234" t="s">
        <v>1904</v>
      </c>
      <c r="B3960" s="227" t="s">
        <v>2490</v>
      </c>
      <c r="C3960" s="344"/>
    </row>
    <row r="3961" spans="1:3" ht="15" customHeight="1" thickBot="1">
      <c r="A3961" s="235" t="s">
        <v>1906</v>
      </c>
      <c r="B3961" s="236" t="s">
        <v>201</v>
      </c>
      <c r="C3961" s="345"/>
    </row>
    <row r="3962" spans="1:3">
      <c r="A3962" s="231" t="s">
        <v>1431</v>
      </c>
      <c r="B3962" s="232" t="s">
        <v>4504</v>
      </c>
      <c r="C3962" s="233" t="s">
        <v>1902</v>
      </c>
    </row>
    <row r="3963" spans="1:3" ht="14.25" customHeight="1">
      <c r="A3963" s="234" t="s">
        <v>1433</v>
      </c>
      <c r="B3963" s="227" t="s">
        <v>4505</v>
      </c>
      <c r="C3963" s="343" t="s">
        <v>4506</v>
      </c>
    </row>
    <row r="3964" spans="1:3" ht="14.25" customHeight="1">
      <c r="A3964" s="234" t="s">
        <v>1904</v>
      </c>
      <c r="B3964" s="227" t="s">
        <v>1981</v>
      </c>
      <c r="C3964" s="344"/>
    </row>
    <row r="3965" spans="1:3" ht="15" customHeight="1" thickBot="1">
      <c r="A3965" s="235" t="s">
        <v>1906</v>
      </c>
      <c r="B3965" s="236" t="s">
        <v>24</v>
      </c>
      <c r="C3965" s="345"/>
    </row>
    <row r="3966" spans="1:3">
      <c r="A3966" s="231" t="s">
        <v>1431</v>
      </c>
      <c r="B3966" s="232" t="s">
        <v>4507</v>
      </c>
      <c r="C3966" s="233" t="s">
        <v>1902</v>
      </c>
    </row>
    <row r="3967" spans="1:3" ht="14.25" customHeight="1">
      <c r="A3967" s="234" t="s">
        <v>1433</v>
      </c>
      <c r="B3967" s="227" t="s">
        <v>4508</v>
      </c>
      <c r="C3967" s="343" t="s">
        <v>4509</v>
      </c>
    </row>
    <row r="3968" spans="1:3" ht="14.25" customHeight="1">
      <c r="A3968" s="234" t="s">
        <v>1904</v>
      </c>
      <c r="B3968" s="227" t="s">
        <v>1981</v>
      </c>
      <c r="C3968" s="344"/>
    </row>
    <row r="3969" spans="1:3" ht="15" customHeight="1" thickBot="1">
      <c r="A3969" s="235" t="s">
        <v>1906</v>
      </c>
      <c r="B3969" s="236" t="s">
        <v>24</v>
      </c>
      <c r="C3969" s="345"/>
    </row>
    <row r="3970" spans="1:3">
      <c r="A3970" s="231" t="s">
        <v>1431</v>
      </c>
      <c r="B3970" s="232" t="s">
        <v>4510</v>
      </c>
      <c r="C3970" s="233" t="s">
        <v>1902</v>
      </c>
    </row>
    <row r="3971" spans="1:3" ht="14.25" customHeight="1">
      <c r="A3971" s="234" t="s">
        <v>1433</v>
      </c>
      <c r="B3971" s="227" t="s">
        <v>4511</v>
      </c>
      <c r="C3971" s="343" t="s">
        <v>2927</v>
      </c>
    </row>
    <row r="3972" spans="1:3" ht="14.25" customHeight="1">
      <c r="A3972" s="234" t="s">
        <v>1904</v>
      </c>
      <c r="B3972" s="227" t="s">
        <v>2146</v>
      </c>
      <c r="C3972" s="344"/>
    </row>
    <row r="3973" spans="1:3" ht="15" customHeight="1" thickBot="1">
      <c r="A3973" s="235" t="s">
        <v>1906</v>
      </c>
      <c r="B3973" s="236" t="s">
        <v>24</v>
      </c>
      <c r="C3973" s="345"/>
    </row>
    <row r="3974" spans="1:3">
      <c r="A3974" s="231" t="s">
        <v>1431</v>
      </c>
      <c r="B3974" s="232" t="s">
        <v>4512</v>
      </c>
      <c r="C3974" s="233" t="s">
        <v>1902</v>
      </c>
    </row>
    <row r="3975" spans="1:3" ht="14.25" customHeight="1">
      <c r="A3975" s="234" t="s">
        <v>1433</v>
      </c>
      <c r="B3975" s="227" t="s">
        <v>4513</v>
      </c>
      <c r="C3975" s="343" t="s">
        <v>2936</v>
      </c>
    </row>
    <row r="3976" spans="1:3" ht="14.25" customHeight="1">
      <c r="A3976" s="234" t="s">
        <v>1904</v>
      </c>
      <c r="B3976" s="227" t="s">
        <v>2146</v>
      </c>
      <c r="C3976" s="344"/>
    </row>
    <row r="3977" spans="1:3" ht="15" customHeight="1" thickBot="1">
      <c r="A3977" s="235" t="s">
        <v>1906</v>
      </c>
      <c r="B3977" s="236" t="s">
        <v>24</v>
      </c>
      <c r="C3977" s="345"/>
    </row>
    <row r="3978" spans="1:3">
      <c r="A3978" s="231" t="s">
        <v>1431</v>
      </c>
      <c r="B3978" s="232" t="s">
        <v>4514</v>
      </c>
      <c r="C3978" s="233" t="s">
        <v>1902</v>
      </c>
    </row>
    <row r="3979" spans="1:3" ht="22.5">
      <c r="A3979" s="234" t="s">
        <v>1433</v>
      </c>
      <c r="B3979" s="227" t="s">
        <v>4515</v>
      </c>
      <c r="C3979" s="343" t="s">
        <v>4516</v>
      </c>
    </row>
    <row r="3980" spans="1:3" ht="14.25" customHeight="1">
      <c r="A3980" s="234" t="s">
        <v>1904</v>
      </c>
      <c r="B3980" s="227" t="s">
        <v>2490</v>
      </c>
      <c r="C3980" s="344"/>
    </row>
    <row r="3981" spans="1:3" ht="15" customHeight="1" thickBot="1">
      <c r="A3981" s="235" t="s">
        <v>1906</v>
      </c>
      <c r="B3981" s="236" t="s">
        <v>24</v>
      </c>
      <c r="C3981" s="345"/>
    </row>
    <row r="3982" spans="1:3">
      <c r="A3982" s="231" t="s">
        <v>1431</v>
      </c>
      <c r="B3982" s="232" t="s">
        <v>4517</v>
      </c>
      <c r="C3982" s="233" t="s">
        <v>1902</v>
      </c>
    </row>
    <row r="3983" spans="1:3" ht="14.25" customHeight="1">
      <c r="A3983" s="234" t="s">
        <v>1433</v>
      </c>
      <c r="B3983" s="227" t="s">
        <v>4518</v>
      </c>
      <c r="C3983" s="343" t="s">
        <v>4519</v>
      </c>
    </row>
    <row r="3984" spans="1:3" ht="14.25" customHeight="1">
      <c r="A3984" s="234" t="s">
        <v>1904</v>
      </c>
      <c r="B3984" s="227" t="s">
        <v>2490</v>
      </c>
      <c r="C3984" s="344"/>
    </row>
    <row r="3985" spans="1:3" ht="15" customHeight="1" thickBot="1">
      <c r="A3985" s="235" t="s">
        <v>1906</v>
      </c>
      <c r="B3985" s="236" t="s">
        <v>24</v>
      </c>
      <c r="C3985" s="345"/>
    </row>
    <row r="3986" spans="1:3">
      <c r="A3986" s="231" t="s">
        <v>1431</v>
      </c>
      <c r="B3986" s="232" t="s">
        <v>4520</v>
      </c>
      <c r="C3986" s="233" t="s">
        <v>1902</v>
      </c>
    </row>
    <row r="3987" spans="1:3" ht="14.25" customHeight="1">
      <c r="A3987" s="234" t="s">
        <v>1433</v>
      </c>
      <c r="B3987" s="227" t="s">
        <v>4521</v>
      </c>
      <c r="C3987" s="343"/>
    </row>
    <row r="3988" spans="1:3" ht="14.25" customHeight="1">
      <c r="A3988" s="234" t="s">
        <v>1904</v>
      </c>
      <c r="B3988" s="227" t="s">
        <v>2146</v>
      </c>
      <c r="C3988" s="344"/>
    </row>
    <row r="3989" spans="1:3" ht="15" customHeight="1" thickBot="1">
      <c r="A3989" s="235" t="s">
        <v>1906</v>
      </c>
      <c r="B3989" s="236" t="s">
        <v>26</v>
      </c>
      <c r="C3989" s="345"/>
    </row>
    <row r="3990" spans="1:3">
      <c r="A3990" s="231" t="s">
        <v>1431</v>
      </c>
      <c r="B3990" s="232" t="s">
        <v>4522</v>
      </c>
      <c r="C3990" s="233" t="s">
        <v>1902</v>
      </c>
    </row>
    <row r="3991" spans="1:3" ht="22.5">
      <c r="A3991" s="234" t="s">
        <v>1433</v>
      </c>
      <c r="B3991" s="227" t="s">
        <v>4523</v>
      </c>
      <c r="C3991" s="343" t="s">
        <v>4524</v>
      </c>
    </row>
    <row r="3992" spans="1:3" ht="14.25" customHeight="1">
      <c r="A3992" s="234" t="s">
        <v>1904</v>
      </c>
      <c r="B3992" s="227" t="s">
        <v>2146</v>
      </c>
      <c r="C3992" s="344"/>
    </row>
    <row r="3993" spans="1:3" ht="15" customHeight="1" thickBot="1">
      <c r="A3993" s="235" t="s">
        <v>1906</v>
      </c>
      <c r="B3993" s="236" t="s">
        <v>24</v>
      </c>
      <c r="C3993" s="345"/>
    </row>
    <row r="3994" spans="1:3">
      <c r="A3994" s="231" t="s">
        <v>1431</v>
      </c>
      <c r="B3994" s="232" t="s">
        <v>4525</v>
      </c>
      <c r="C3994" s="233" t="s">
        <v>1902</v>
      </c>
    </row>
    <row r="3995" spans="1:3" ht="22.5">
      <c r="A3995" s="234" t="s">
        <v>1433</v>
      </c>
      <c r="B3995" s="227" t="s">
        <v>4526</v>
      </c>
      <c r="C3995" s="343" t="s">
        <v>4527</v>
      </c>
    </row>
    <row r="3996" spans="1:3" ht="14.25" customHeight="1">
      <c r="A3996" s="234" t="s">
        <v>1904</v>
      </c>
      <c r="B3996" s="227" t="s">
        <v>2146</v>
      </c>
      <c r="C3996" s="344"/>
    </row>
    <row r="3997" spans="1:3" ht="15" customHeight="1" thickBot="1">
      <c r="A3997" s="235" t="s">
        <v>1906</v>
      </c>
      <c r="B3997" s="236" t="s">
        <v>24</v>
      </c>
      <c r="C3997" s="345"/>
    </row>
    <row r="3998" spans="1:3">
      <c r="A3998" s="231" t="s">
        <v>1431</v>
      </c>
      <c r="B3998" s="232" t="s">
        <v>4528</v>
      </c>
      <c r="C3998" s="233" t="s">
        <v>1902</v>
      </c>
    </row>
    <row r="3999" spans="1:3" ht="14.25" customHeight="1">
      <c r="A3999" s="234" t="s">
        <v>1433</v>
      </c>
      <c r="B3999" s="227" t="s">
        <v>4529</v>
      </c>
      <c r="C3999" s="343" t="s">
        <v>4530</v>
      </c>
    </row>
    <row r="4000" spans="1:3" ht="14.25" customHeight="1">
      <c r="A4000" s="234" t="s">
        <v>1904</v>
      </c>
      <c r="B4000" s="227" t="s">
        <v>2560</v>
      </c>
      <c r="C4000" s="344"/>
    </row>
    <row r="4001" spans="1:3" ht="15" customHeight="1" thickBot="1">
      <c r="A4001" s="235" t="s">
        <v>1906</v>
      </c>
      <c r="B4001" s="236" t="s">
        <v>24</v>
      </c>
      <c r="C4001" s="345"/>
    </row>
    <row r="4002" spans="1:3">
      <c r="A4002" s="231" t="s">
        <v>1431</v>
      </c>
      <c r="B4002" s="232" t="s">
        <v>4531</v>
      </c>
      <c r="C4002" s="233" t="s">
        <v>1902</v>
      </c>
    </row>
    <row r="4003" spans="1:3" ht="14.25" customHeight="1">
      <c r="A4003" s="234" t="s">
        <v>1433</v>
      </c>
      <c r="B4003" s="227" t="s">
        <v>4532</v>
      </c>
      <c r="C4003" s="343" t="s">
        <v>2129</v>
      </c>
    </row>
    <row r="4004" spans="1:3" ht="14.25" customHeight="1">
      <c r="A4004" s="234" t="s">
        <v>1904</v>
      </c>
      <c r="B4004" s="227" t="s">
        <v>1992</v>
      </c>
      <c r="C4004" s="344"/>
    </row>
    <row r="4005" spans="1:3" ht="15" customHeight="1" thickBot="1">
      <c r="A4005" s="235" t="s">
        <v>1906</v>
      </c>
      <c r="B4005" s="236" t="s">
        <v>201</v>
      </c>
      <c r="C4005" s="345"/>
    </row>
    <row r="4006" spans="1:3">
      <c r="A4006" s="231" t="s">
        <v>1431</v>
      </c>
      <c r="B4006" s="232" t="s">
        <v>4533</v>
      </c>
      <c r="C4006" s="233" t="s">
        <v>1902</v>
      </c>
    </row>
    <row r="4007" spans="1:3" ht="14.25" customHeight="1">
      <c r="A4007" s="234" t="s">
        <v>1433</v>
      </c>
      <c r="B4007" s="227" t="s">
        <v>4534</v>
      </c>
      <c r="C4007" s="343" t="s">
        <v>4535</v>
      </c>
    </row>
    <row r="4008" spans="1:3" ht="14.25" customHeight="1">
      <c r="A4008" s="234" t="s">
        <v>1904</v>
      </c>
      <c r="B4008" s="227" t="s">
        <v>1988</v>
      </c>
      <c r="C4008" s="344"/>
    </row>
    <row r="4009" spans="1:3" ht="15" customHeight="1" thickBot="1">
      <c r="A4009" s="235" t="s">
        <v>1906</v>
      </c>
      <c r="B4009" s="236" t="s">
        <v>201</v>
      </c>
      <c r="C4009" s="345"/>
    </row>
    <row r="4010" spans="1:3">
      <c r="A4010" s="231" t="s">
        <v>1431</v>
      </c>
      <c r="B4010" s="232" t="s">
        <v>4536</v>
      </c>
      <c r="C4010" s="233" t="s">
        <v>1902</v>
      </c>
    </row>
    <row r="4011" spans="1:3" ht="22.5">
      <c r="A4011" s="234" t="s">
        <v>1433</v>
      </c>
      <c r="B4011" s="227" t="s">
        <v>4537</v>
      </c>
      <c r="C4011" s="343" t="s">
        <v>4538</v>
      </c>
    </row>
    <row r="4012" spans="1:3" ht="14.25" customHeight="1">
      <c r="A4012" s="234" t="s">
        <v>1904</v>
      </c>
      <c r="B4012" s="227" t="s">
        <v>1988</v>
      </c>
      <c r="C4012" s="344"/>
    </row>
    <row r="4013" spans="1:3" ht="15" customHeight="1" thickBot="1">
      <c r="A4013" s="235" t="s">
        <v>1906</v>
      </c>
      <c r="B4013" s="236" t="s">
        <v>201</v>
      </c>
      <c r="C4013" s="345"/>
    </row>
    <row r="4014" spans="1:3">
      <c r="A4014" s="231" t="s">
        <v>1431</v>
      </c>
      <c r="B4014" s="232" t="s">
        <v>4539</v>
      </c>
      <c r="C4014" s="233" t="s">
        <v>1902</v>
      </c>
    </row>
    <row r="4015" spans="1:3" ht="22.5">
      <c r="A4015" s="234" t="s">
        <v>1433</v>
      </c>
      <c r="B4015" s="227" t="s">
        <v>4540</v>
      </c>
      <c r="C4015" s="343" t="s">
        <v>4538</v>
      </c>
    </row>
    <row r="4016" spans="1:3" ht="14.25" customHeight="1">
      <c r="A4016" s="234" t="s">
        <v>1904</v>
      </c>
      <c r="B4016" s="227" t="s">
        <v>1988</v>
      </c>
      <c r="C4016" s="344"/>
    </row>
    <row r="4017" spans="1:3" ht="15" customHeight="1" thickBot="1">
      <c r="A4017" s="235" t="s">
        <v>1906</v>
      </c>
      <c r="B4017" s="236" t="s">
        <v>201</v>
      </c>
      <c r="C4017" s="345"/>
    </row>
    <row r="4018" spans="1:3">
      <c r="A4018" s="231" t="s">
        <v>1431</v>
      </c>
      <c r="B4018" s="232" t="s">
        <v>4541</v>
      </c>
      <c r="C4018" s="233" t="s">
        <v>1902</v>
      </c>
    </row>
    <row r="4019" spans="1:3" ht="14.25" customHeight="1">
      <c r="A4019" s="234" t="s">
        <v>1433</v>
      </c>
      <c r="B4019" s="227" t="s">
        <v>4542</v>
      </c>
      <c r="C4019" s="343" t="s">
        <v>4543</v>
      </c>
    </row>
    <row r="4020" spans="1:3" ht="14.25" customHeight="1">
      <c r="A4020" s="234" t="s">
        <v>1904</v>
      </c>
      <c r="B4020" s="227" t="s">
        <v>1970</v>
      </c>
      <c r="C4020" s="344"/>
    </row>
    <row r="4021" spans="1:3" ht="15" customHeight="1" thickBot="1">
      <c r="A4021" s="235" t="s">
        <v>1906</v>
      </c>
      <c r="B4021" s="236" t="s">
        <v>201</v>
      </c>
      <c r="C4021" s="345"/>
    </row>
    <row r="4022" spans="1:3">
      <c r="A4022" s="231" t="s">
        <v>1431</v>
      </c>
      <c r="B4022" s="232" t="s">
        <v>4544</v>
      </c>
      <c r="C4022" s="233" t="s">
        <v>1902</v>
      </c>
    </row>
    <row r="4023" spans="1:3" ht="14.25" customHeight="1">
      <c r="A4023" s="234" t="s">
        <v>1433</v>
      </c>
      <c r="B4023" s="227" t="s">
        <v>4545</v>
      </c>
      <c r="C4023" s="343" t="s">
        <v>4546</v>
      </c>
    </row>
    <row r="4024" spans="1:3" ht="14.25" customHeight="1">
      <c r="A4024" s="234" t="s">
        <v>1904</v>
      </c>
      <c r="B4024" s="227" t="s">
        <v>1956</v>
      </c>
      <c r="C4024" s="344"/>
    </row>
    <row r="4025" spans="1:3" ht="15" customHeight="1" thickBot="1">
      <c r="A4025" s="235" t="s">
        <v>1906</v>
      </c>
      <c r="B4025" s="236" t="s">
        <v>24</v>
      </c>
      <c r="C4025" s="345"/>
    </row>
    <row r="4026" spans="1:3">
      <c r="A4026" s="231" t="s">
        <v>1431</v>
      </c>
      <c r="B4026" s="232" t="s">
        <v>4547</v>
      </c>
      <c r="C4026" s="233" t="s">
        <v>1902</v>
      </c>
    </row>
    <row r="4027" spans="1:3" ht="22.5">
      <c r="A4027" s="234" t="s">
        <v>1433</v>
      </c>
      <c r="B4027" s="227" t="s">
        <v>4548</v>
      </c>
      <c r="C4027" s="343" t="s">
        <v>4549</v>
      </c>
    </row>
    <row r="4028" spans="1:3" ht="14.25" customHeight="1">
      <c r="A4028" s="234" t="s">
        <v>1904</v>
      </c>
      <c r="B4028" s="227" t="s">
        <v>1956</v>
      </c>
      <c r="C4028" s="344"/>
    </row>
    <row r="4029" spans="1:3" ht="15" customHeight="1" thickBot="1">
      <c r="A4029" s="235" t="s">
        <v>1906</v>
      </c>
      <c r="B4029" s="236" t="s">
        <v>24</v>
      </c>
      <c r="C4029" s="345"/>
    </row>
    <row r="4030" spans="1:3">
      <c r="A4030" s="231" t="s">
        <v>1431</v>
      </c>
      <c r="B4030" s="232" t="s">
        <v>4550</v>
      </c>
      <c r="C4030" s="233" t="s">
        <v>1902</v>
      </c>
    </row>
    <row r="4031" spans="1:3" ht="22.5">
      <c r="A4031" s="234" t="s">
        <v>1433</v>
      </c>
      <c r="B4031" s="227" t="s">
        <v>4551</v>
      </c>
      <c r="C4031" s="343" t="s">
        <v>4549</v>
      </c>
    </row>
    <row r="4032" spans="1:3" ht="14.25" customHeight="1">
      <c r="A4032" s="234" t="s">
        <v>1904</v>
      </c>
      <c r="B4032" s="227" t="s">
        <v>1956</v>
      </c>
      <c r="C4032" s="344"/>
    </row>
    <row r="4033" spans="1:3" ht="15" customHeight="1" thickBot="1">
      <c r="A4033" s="235" t="s">
        <v>1906</v>
      </c>
      <c r="B4033" s="236" t="s">
        <v>24</v>
      </c>
      <c r="C4033" s="345"/>
    </row>
    <row r="4034" spans="1:3">
      <c r="A4034" s="231" t="s">
        <v>1431</v>
      </c>
      <c r="B4034" s="232" t="s">
        <v>4552</v>
      </c>
      <c r="C4034" s="233" t="s">
        <v>1902</v>
      </c>
    </row>
    <row r="4035" spans="1:3" ht="22.5">
      <c r="A4035" s="234" t="s">
        <v>1433</v>
      </c>
      <c r="B4035" s="227" t="s">
        <v>4553</v>
      </c>
      <c r="C4035" s="343"/>
    </row>
    <row r="4036" spans="1:3" ht="14.25" customHeight="1">
      <c r="A4036" s="234" t="s">
        <v>1904</v>
      </c>
      <c r="B4036" s="227" t="s">
        <v>1956</v>
      </c>
      <c r="C4036" s="344"/>
    </row>
    <row r="4037" spans="1:3" ht="15" customHeight="1" thickBot="1">
      <c r="A4037" s="235" t="s">
        <v>1906</v>
      </c>
      <c r="B4037" s="236" t="s">
        <v>24</v>
      </c>
      <c r="C4037" s="345"/>
    </row>
    <row r="4038" spans="1:3">
      <c r="A4038" s="231" t="s">
        <v>1431</v>
      </c>
      <c r="B4038" s="232" t="s">
        <v>4554</v>
      </c>
      <c r="C4038" s="233" t="s">
        <v>1902</v>
      </c>
    </row>
    <row r="4039" spans="1:3" ht="22.5">
      <c r="A4039" s="234" t="s">
        <v>1433</v>
      </c>
      <c r="B4039" s="227" t="s">
        <v>379</v>
      </c>
      <c r="C4039" s="343" t="s">
        <v>4555</v>
      </c>
    </row>
    <row r="4040" spans="1:3" ht="14.25" customHeight="1">
      <c r="A4040" s="234" t="s">
        <v>1904</v>
      </c>
      <c r="B4040" s="227" t="s">
        <v>1956</v>
      </c>
      <c r="C4040" s="344"/>
    </row>
    <row r="4041" spans="1:3" ht="15" customHeight="1" thickBot="1">
      <c r="A4041" s="235" t="s">
        <v>1906</v>
      </c>
      <c r="B4041" s="236" t="s">
        <v>24</v>
      </c>
      <c r="C4041" s="345"/>
    </row>
    <row r="4042" spans="1:3">
      <c r="A4042" s="231" t="s">
        <v>1431</v>
      </c>
      <c r="B4042" s="232" t="s">
        <v>4556</v>
      </c>
      <c r="C4042" s="233" t="s">
        <v>1902</v>
      </c>
    </row>
    <row r="4043" spans="1:3" ht="22.5">
      <c r="A4043" s="234" t="s">
        <v>1433</v>
      </c>
      <c r="B4043" s="227" t="s">
        <v>381</v>
      </c>
      <c r="C4043" s="343" t="s">
        <v>4555</v>
      </c>
    </row>
    <row r="4044" spans="1:3" ht="14.25" customHeight="1">
      <c r="A4044" s="234" t="s">
        <v>1904</v>
      </c>
      <c r="B4044" s="227" t="s">
        <v>1956</v>
      </c>
      <c r="C4044" s="344"/>
    </row>
    <row r="4045" spans="1:3" ht="15" customHeight="1" thickBot="1">
      <c r="A4045" s="235" t="s">
        <v>1906</v>
      </c>
      <c r="B4045" s="236" t="s">
        <v>24</v>
      </c>
      <c r="C4045" s="345"/>
    </row>
    <row r="4046" spans="1:3">
      <c r="A4046" s="231" t="s">
        <v>1431</v>
      </c>
      <c r="B4046" s="232" t="s">
        <v>4557</v>
      </c>
      <c r="C4046" s="233" t="s">
        <v>1902</v>
      </c>
    </row>
    <row r="4047" spans="1:3" ht="22.5">
      <c r="A4047" s="234" t="s">
        <v>1433</v>
      </c>
      <c r="B4047" s="227" t="s">
        <v>4558</v>
      </c>
      <c r="C4047" s="343" t="s">
        <v>4555</v>
      </c>
    </row>
    <row r="4048" spans="1:3" ht="14.25" customHeight="1">
      <c r="A4048" s="234" t="s">
        <v>1904</v>
      </c>
      <c r="B4048" s="227" t="s">
        <v>1956</v>
      </c>
      <c r="C4048" s="344"/>
    </row>
    <row r="4049" spans="1:3" ht="15" customHeight="1" thickBot="1">
      <c r="A4049" s="235" t="s">
        <v>1906</v>
      </c>
      <c r="B4049" s="236" t="s">
        <v>24</v>
      </c>
      <c r="C4049" s="345"/>
    </row>
    <row r="4050" spans="1:3">
      <c r="A4050" s="231" t="s">
        <v>1431</v>
      </c>
      <c r="B4050" s="232" t="s">
        <v>4559</v>
      </c>
      <c r="C4050" s="233" t="s">
        <v>1902</v>
      </c>
    </row>
    <row r="4051" spans="1:3" ht="22.5" customHeight="1">
      <c r="A4051" s="234" t="s">
        <v>1433</v>
      </c>
      <c r="B4051" s="227" t="s">
        <v>4560</v>
      </c>
      <c r="C4051" s="343" t="s">
        <v>2058</v>
      </c>
    </row>
    <row r="4052" spans="1:3" ht="14.25" customHeight="1">
      <c r="A4052" s="234" t="s">
        <v>1904</v>
      </c>
      <c r="B4052" s="227" t="s">
        <v>1956</v>
      </c>
      <c r="C4052" s="344"/>
    </row>
    <row r="4053" spans="1:3" ht="15" customHeight="1" thickBot="1">
      <c r="A4053" s="235" t="s">
        <v>1906</v>
      </c>
      <c r="B4053" s="236" t="s">
        <v>24</v>
      </c>
      <c r="C4053" s="345"/>
    </row>
    <row r="4054" spans="1:3">
      <c r="A4054" s="231" t="s">
        <v>1431</v>
      </c>
      <c r="B4054" s="232" t="s">
        <v>4561</v>
      </c>
      <c r="C4054" s="233" t="s">
        <v>1902</v>
      </c>
    </row>
    <row r="4055" spans="1:3" ht="33.75">
      <c r="A4055" s="234" t="s">
        <v>1433</v>
      </c>
      <c r="B4055" s="227" t="s">
        <v>4562</v>
      </c>
      <c r="C4055" s="343" t="s">
        <v>2058</v>
      </c>
    </row>
    <row r="4056" spans="1:3" ht="14.25" customHeight="1">
      <c r="A4056" s="234" t="s">
        <v>1904</v>
      </c>
      <c r="B4056" s="227" t="s">
        <v>1956</v>
      </c>
      <c r="C4056" s="344"/>
    </row>
    <row r="4057" spans="1:3" ht="15" customHeight="1" thickBot="1">
      <c r="A4057" s="235" t="s">
        <v>1906</v>
      </c>
      <c r="B4057" s="236" t="s">
        <v>24</v>
      </c>
      <c r="C4057" s="345"/>
    </row>
    <row r="4058" spans="1:3">
      <c r="A4058" s="231" t="s">
        <v>1431</v>
      </c>
      <c r="B4058" s="232" t="s">
        <v>4563</v>
      </c>
      <c r="C4058" s="233" t="s">
        <v>1902</v>
      </c>
    </row>
    <row r="4059" spans="1:3" ht="22.5">
      <c r="A4059" s="234" t="s">
        <v>1433</v>
      </c>
      <c r="B4059" s="227" t="s">
        <v>4564</v>
      </c>
      <c r="C4059" s="343" t="s">
        <v>2058</v>
      </c>
    </row>
    <row r="4060" spans="1:3" ht="14.25" customHeight="1">
      <c r="A4060" s="234" t="s">
        <v>1904</v>
      </c>
      <c r="B4060" s="227" t="s">
        <v>1956</v>
      </c>
      <c r="C4060" s="344"/>
    </row>
    <row r="4061" spans="1:3" ht="15" customHeight="1" thickBot="1">
      <c r="A4061" s="235" t="s">
        <v>1906</v>
      </c>
      <c r="B4061" s="236" t="s">
        <v>24</v>
      </c>
      <c r="C4061" s="345"/>
    </row>
    <row r="4062" spans="1:3">
      <c r="A4062" s="231" t="s">
        <v>1431</v>
      </c>
      <c r="B4062" s="232" t="s">
        <v>4565</v>
      </c>
      <c r="C4062" s="233" t="s">
        <v>1902</v>
      </c>
    </row>
    <row r="4063" spans="1:3" ht="33.75">
      <c r="A4063" s="234" t="s">
        <v>1433</v>
      </c>
      <c r="B4063" s="227" t="s">
        <v>4566</v>
      </c>
      <c r="C4063" s="343" t="s">
        <v>4567</v>
      </c>
    </row>
    <row r="4064" spans="1:3" ht="14.25" customHeight="1">
      <c r="A4064" s="234" t="s">
        <v>1904</v>
      </c>
      <c r="B4064" s="227" t="s">
        <v>1956</v>
      </c>
      <c r="C4064" s="344"/>
    </row>
    <row r="4065" spans="1:3" ht="15" customHeight="1" thickBot="1">
      <c r="A4065" s="235" t="s">
        <v>1906</v>
      </c>
      <c r="B4065" s="236" t="s">
        <v>24</v>
      </c>
      <c r="C4065" s="345"/>
    </row>
    <row r="4066" spans="1:3">
      <c r="A4066" s="231" t="s">
        <v>1431</v>
      </c>
      <c r="B4066" s="232" t="s">
        <v>4568</v>
      </c>
      <c r="C4066" s="233" t="s">
        <v>1902</v>
      </c>
    </row>
    <row r="4067" spans="1:3" ht="33.75">
      <c r="A4067" s="234" t="s">
        <v>1433</v>
      </c>
      <c r="B4067" s="227" t="s">
        <v>4569</v>
      </c>
      <c r="C4067" s="343" t="s">
        <v>4567</v>
      </c>
    </row>
    <row r="4068" spans="1:3" ht="14.25" customHeight="1">
      <c r="A4068" s="234" t="s">
        <v>1904</v>
      </c>
      <c r="B4068" s="227" t="s">
        <v>1956</v>
      </c>
      <c r="C4068" s="344"/>
    </row>
    <row r="4069" spans="1:3" ht="15" customHeight="1" thickBot="1">
      <c r="A4069" s="235" t="s">
        <v>1906</v>
      </c>
      <c r="B4069" s="236" t="s">
        <v>24</v>
      </c>
      <c r="C4069" s="345"/>
    </row>
    <row r="4070" spans="1:3">
      <c r="A4070" s="231" t="s">
        <v>1431</v>
      </c>
      <c r="B4070" s="232" t="s">
        <v>4570</v>
      </c>
      <c r="C4070" s="233" t="s">
        <v>1902</v>
      </c>
    </row>
    <row r="4071" spans="1:3" ht="33.75">
      <c r="A4071" s="234" t="s">
        <v>1433</v>
      </c>
      <c r="B4071" s="227" t="s">
        <v>2072</v>
      </c>
      <c r="C4071" s="343" t="s">
        <v>2061</v>
      </c>
    </row>
    <row r="4072" spans="1:3" ht="14.25" customHeight="1">
      <c r="A4072" s="234" t="s">
        <v>1904</v>
      </c>
      <c r="B4072" s="227" t="s">
        <v>1956</v>
      </c>
      <c r="C4072" s="344"/>
    </row>
    <row r="4073" spans="1:3" ht="15" customHeight="1" thickBot="1">
      <c r="A4073" s="235" t="s">
        <v>1906</v>
      </c>
      <c r="B4073" s="236" t="s">
        <v>24</v>
      </c>
      <c r="C4073" s="345"/>
    </row>
    <row r="4074" spans="1:3">
      <c r="A4074" s="231" t="s">
        <v>1431</v>
      </c>
      <c r="B4074" s="232" t="s">
        <v>4571</v>
      </c>
      <c r="C4074" s="233" t="s">
        <v>1902</v>
      </c>
    </row>
    <row r="4075" spans="1:3" ht="22.5">
      <c r="A4075" s="234" t="s">
        <v>1433</v>
      </c>
      <c r="B4075" s="227" t="s">
        <v>2066</v>
      </c>
      <c r="C4075" s="343" t="s">
        <v>2064</v>
      </c>
    </row>
    <row r="4076" spans="1:3" ht="14.25" customHeight="1">
      <c r="A4076" s="234" t="s">
        <v>1904</v>
      </c>
      <c r="B4076" s="227" t="s">
        <v>1956</v>
      </c>
      <c r="C4076" s="344"/>
    </row>
    <row r="4077" spans="1:3" ht="15" customHeight="1" thickBot="1">
      <c r="A4077" s="235" t="s">
        <v>1906</v>
      </c>
      <c r="B4077" s="236" t="s">
        <v>24</v>
      </c>
      <c r="C4077" s="345"/>
    </row>
    <row r="4078" spans="1:3">
      <c r="A4078" s="231" t="s">
        <v>1431</v>
      </c>
      <c r="B4078" s="232" t="s">
        <v>4572</v>
      </c>
      <c r="C4078" s="233" t="s">
        <v>1902</v>
      </c>
    </row>
    <row r="4079" spans="1:3" ht="22.5">
      <c r="A4079" s="234" t="s">
        <v>1433</v>
      </c>
      <c r="B4079" s="227" t="s">
        <v>4573</v>
      </c>
      <c r="C4079" s="343" t="s">
        <v>4574</v>
      </c>
    </row>
    <row r="4080" spans="1:3" ht="14.25" customHeight="1">
      <c r="A4080" s="234" t="s">
        <v>1904</v>
      </c>
      <c r="B4080" s="227" t="s">
        <v>2490</v>
      </c>
      <c r="C4080" s="344"/>
    </row>
    <row r="4081" spans="1:3" ht="15" customHeight="1" thickBot="1">
      <c r="A4081" s="235" t="s">
        <v>1906</v>
      </c>
      <c r="B4081" s="236" t="s">
        <v>24</v>
      </c>
      <c r="C4081" s="345"/>
    </row>
    <row r="4082" spans="1:3">
      <c r="A4082" s="231" t="s">
        <v>1431</v>
      </c>
      <c r="B4082" s="232" t="s">
        <v>4575</v>
      </c>
      <c r="C4082" s="233" t="s">
        <v>1902</v>
      </c>
    </row>
    <row r="4083" spans="1:3" ht="14.25" customHeight="1">
      <c r="A4083" s="234" t="s">
        <v>1433</v>
      </c>
      <c r="B4083" s="227" t="s">
        <v>4576</v>
      </c>
      <c r="C4083" s="343" t="s">
        <v>4577</v>
      </c>
    </row>
    <row r="4084" spans="1:3" ht="14.25" customHeight="1">
      <c r="A4084" s="234" t="s">
        <v>1904</v>
      </c>
      <c r="B4084" s="227" t="s">
        <v>2370</v>
      </c>
      <c r="C4084" s="344"/>
    </row>
    <row r="4085" spans="1:3" ht="15" customHeight="1" thickBot="1">
      <c r="A4085" s="235" t="s">
        <v>1906</v>
      </c>
      <c r="B4085" s="236" t="s">
        <v>24</v>
      </c>
      <c r="C4085" s="345"/>
    </row>
    <row r="4086" spans="1:3">
      <c r="A4086" s="231" t="s">
        <v>1431</v>
      </c>
      <c r="B4086" s="232" t="s">
        <v>4578</v>
      </c>
      <c r="C4086" s="233" t="s">
        <v>1902</v>
      </c>
    </row>
    <row r="4087" spans="1:3" ht="14.25" customHeight="1">
      <c r="A4087" s="234" t="s">
        <v>1433</v>
      </c>
      <c r="B4087" s="227" t="s">
        <v>4579</v>
      </c>
      <c r="C4087" s="343" t="s">
        <v>4580</v>
      </c>
    </row>
    <row r="4088" spans="1:3" ht="14.25" customHeight="1">
      <c r="A4088" s="234" t="s">
        <v>1904</v>
      </c>
      <c r="B4088" s="227" t="s">
        <v>2370</v>
      </c>
      <c r="C4088" s="344"/>
    </row>
    <row r="4089" spans="1:3" ht="15" customHeight="1" thickBot="1">
      <c r="A4089" s="235" t="s">
        <v>1906</v>
      </c>
      <c r="B4089" s="236" t="s">
        <v>24</v>
      </c>
      <c r="C4089" s="345"/>
    </row>
    <row r="4090" spans="1:3">
      <c r="A4090" s="231" t="s">
        <v>1431</v>
      </c>
      <c r="B4090" s="232" t="s">
        <v>4581</v>
      </c>
      <c r="C4090" s="233" t="s">
        <v>1902</v>
      </c>
    </row>
    <row r="4091" spans="1:3" ht="14.25" customHeight="1">
      <c r="A4091" s="234" t="s">
        <v>1433</v>
      </c>
      <c r="B4091" s="227" t="s">
        <v>4582</v>
      </c>
      <c r="C4091" s="343" t="s">
        <v>4583</v>
      </c>
    </row>
    <row r="4092" spans="1:3" ht="14.25" customHeight="1">
      <c r="A4092" s="234" t="s">
        <v>1904</v>
      </c>
      <c r="B4092" s="227" t="s">
        <v>2370</v>
      </c>
      <c r="C4092" s="344"/>
    </row>
    <row r="4093" spans="1:3" ht="15" customHeight="1" thickBot="1">
      <c r="A4093" s="235" t="s">
        <v>1906</v>
      </c>
      <c r="B4093" s="236" t="s">
        <v>24</v>
      </c>
      <c r="C4093" s="345"/>
    </row>
    <row r="4094" spans="1:3">
      <c r="A4094" s="231" t="s">
        <v>1431</v>
      </c>
      <c r="B4094" s="232" t="s">
        <v>4584</v>
      </c>
      <c r="C4094" s="233" t="s">
        <v>1902</v>
      </c>
    </row>
    <row r="4095" spans="1:3" ht="22.5">
      <c r="A4095" s="234" t="s">
        <v>1433</v>
      </c>
      <c r="B4095" s="227" t="s">
        <v>4585</v>
      </c>
      <c r="C4095" s="343" t="s">
        <v>4586</v>
      </c>
    </row>
    <row r="4096" spans="1:3" ht="14.25" customHeight="1">
      <c r="A4096" s="234" t="s">
        <v>1904</v>
      </c>
      <c r="B4096" s="227" t="s">
        <v>2370</v>
      </c>
      <c r="C4096" s="344"/>
    </row>
    <row r="4097" spans="1:3" ht="15" customHeight="1" thickBot="1">
      <c r="A4097" s="235" t="s">
        <v>1906</v>
      </c>
      <c r="B4097" s="236" t="s">
        <v>24</v>
      </c>
      <c r="C4097" s="345"/>
    </row>
    <row r="4098" spans="1:3">
      <c r="A4098" s="231" t="s">
        <v>1431</v>
      </c>
      <c r="B4098" s="232" t="s">
        <v>4587</v>
      </c>
      <c r="C4098" s="233" t="s">
        <v>1902</v>
      </c>
    </row>
    <row r="4099" spans="1:3" ht="22.5">
      <c r="A4099" s="234" t="s">
        <v>1433</v>
      </c>
      <c r="B4099" s="227" t="s">
        <v>4588</v>
      </c>
      <c r="C4099" s="343" t="s">
        <v>4589</v>
      </c>
    </row>
    <row r="4100" spans="1:3" ht="14.25" customHeight="1">
      <c r="A4100" s="234" t="s">
        <v>1904</v>
      </c>
      <c r="B4100" s="227" t="s">
        <v>2370</v>
      </c>
      <c r="C4100" s="344"/>
    </row>
    <row r="4101" spans="1:3" ht="15" customHeight="1" thickBot="1">
      <c r="A4101" s="235" t="s">
        <v>1906</v>
      </c>
      <c r="B4101" s="236" t="s">
        <v>24</v>
      </c>
      <c r="C4101" s="345"/>
    </row>
    <row r="4102" spans="1:3">
      <c r="A4102" s="231" t="s">
        <v>1431</v>
      </c>
      <c r="B4102" s="232" t="s">
        <v>4590</v>
      </c>
      <c r="C4102" s="233" t="s">
        <v>1902</v>
      </c>
    </row>
    <row r="4103" spans="1:3" ht="22.5">
      <c r="A4103" s="234" t="s">
        <v>1433</v>
      </c>
      <c r="B4103" s="227" t="s">
        <v>4591</v>
      </c>
      <c r="C4103" s="343" t="s">
        <v>4589</v>
      </c>
    </row>
    <row r="4104" spans="1:3" ht="14.25" customHeight="1">
      <c r="A4104" s="234" t="s">
        <v>1904</v>
      </c>
      <c r="B4104" s="227" t="s">
        <v>2370</v>
      </c>
      <c r="C4104" s="344"/>
    </row>
    <row r="4105" spans="1:3" ht="15" customHeight="1" thickBot="1">
      <c r="A4105" s="235" t="s">
        <v>1906</v>
      </c>
      <c r="B4105" s="236" t="s">
        <v>24</v>
      </c>
      <c r="C4105" s="345"/>
    </row>
    <row r="4106" spans="1:3">
      <c r="A4106" s="231" t="s">
        <v>1431</v>
      </c>
      <c r="B4106" s="232" t="s">
        <v>4592</v>
      </c>
      <c r="C4106" s="233" t="s">
        <v>1902</v>
      </c>
    </row>
    <row r="4107" spans="1:3" ht="22.5">
      <c r="A4107" s="234" t="s">
        <v>1433</v>
      </c>
      <c r="B4107" s="227" t="s">
        <v>4593</v>
      </c>
      <c r="C4107" s="343" t="s">
        <v>4589</v>
      </c>
    </row>
    <row r="4108" spans="1:3" ht="14.25" customHeight="1">
      <c r="A4108" s="234" t="s">
        <v>1904</v>
      </c>
      <c r="B4108" s="227" t="s">
        <v>2370</v>
      </c>
      <c r="C4108" s="344"/>
    </row>
    <row r="4109" spans="1:3" ht="15" customHeight="1" thickBot="1">
      <c r="A4109" s="235" t="s">
        <v>1906</v>
      </c>
      <c r="B4109" s="236" t="s">
        <v>24</v>
      </c>
      <c r="C4109" s="345"/>
    </row>
    <row r="4110" spans="1:3">
      <c r="A4110" s="231" t="s">
        <v>1431</v>
      </c>
      <c r="B4110" s="232" t="s">
        <v>4594</v>
      </c>
      <c r="C4110" s="233" t="s">
        <v>1902</v>
      </c>
    </row>
    <row r="4111" spans="1:3" ht="14.25" customHeight="1">
      <c r="A4111" s="234" t="s">
        <v>1433</v>
      </c>
      <c r="B4111" s="227" t="s">
        <v>4595</v>
      </c>
      <c r="C4111" s="343" t="s">
        <v>4596</v>
      </c>
    </row>
    <row r="4112" spans="1:3" ht="14.25" customHeight="1">
      <c r="A4112" s="234" t="s">
        <v>1904</v>
      </c>
      <c r="B4112" s="227" t="s">
        <v>2370</v>
      </c>
      <c r="C4112" s="344"/>
    </row>
    <row r="4113" spans="1:3" ht="15" customHeight="1" thickBot="1">
      <c r="A4113" s="235" t="s">
        <v>1906</v>
      </c>
      <c r="B4113" s="236" t="s">
        <v>24</v>
      </c>
      <c r="C4113" s="345"/>
    </row>
    <row r="4114" spans="1:3">
      <c r="A4114" s="231" t="s">
        <v>1431</v>
      </c>
      <c r="B4114" s="232" t="s">
        <v>4597</v>
      </c>
      <c r="C4114" s="233" t="s">
        <v>1902</v>
      </c>
    </row>
    <row r="4115" spans="1:3" ht="14.25" customHeight="1">
      <c r="A4115" s="234" t="s">
        <v>1433</v>
      </c>
      <c r="B4115" s="227" t="s">
        <v>4598</v>
      </c>
      <c r="C4115" s="343" t="s">
        <v>4596</v>
      </c>
    </row>
    <row r="4116" spans="1:3" ht="14.25" customHeight="1">
      <c r="A4116" s="234" t="s">
        <v>1904</v>
      </c>
      <c r="B4116" s="227" t="s">
        <v>2370</v>
      </c>
      <c r="C4116" s="344"/>
    </row>
    <row r="4117" spans="1:3" ht="15" customHeight="1" thickBot="1">
      <c r="A4117" s="235" t="s">
        <v>1906</v>
      </c>
      <c r="B4117" s="236" t="s">
        <v>24</v>
      </c>
      <c r="C4117" s="345"/>
    </row>
    <row r="4118" spans="1:3">
      <c r="A4118" s="231" t="s">
        <v>1431</v>
      </c>
      <c r="B4118" s="232" t="s">
        <v>4599</v>
      </c>
      <c r="C4118" s="233" t="s">
        <v>1902</v>
      </c>
    </row>
    <row r="4119" spans="1:3" ht="14.25" customHeight="1">
      <c r="A4119" s="234" t="s">
        <v>1433</v>
      </c>
      <c r="B4119" s="227" t="s">
        <v>4600</v>
      </c>
      <c r="C4119" s="343" t="s">
        <v>4596</v>
      </c>
    </row>
    <row r="4120" spans="1:3" ht="14.25" customHeight="1">
      <c r="A4120" s="234" t="s">
        <v>1904</v>
      </c>
      <c r="B4120" s="227" t="s">
        <v>2370</v>
      </c>
      <c r="C4120" s="344"/>
    </row>
    <row r="4121" spans="1:3" ht="15" customHeight="1" thickBot="1">
      <c r="A4121" s="235" t="s">
        <v>1906</v>
      </c>
      <c r="B4121" s="236" t="s">
        <v>24</v>
      </c>
      <c r="C4121" s="345"/>
    </row>
    <row r="4122" spans="1:3">
      <c r="A4122" s="231" t="s">
        <v>1431</v>
      </c>
      <c r="B4122" s="232" t="s">
        <v>4601</v>
      </c>
      <c r="C4122" s="233" t="s">
        <v>1902</v>
      </c>
    </row>
    <row r="4123" spans="1:3" ht="14.25" customHeight="1">
      <c r="A4123" s="234" t="s">
        <v>1433</v>
      </c>
      <c r="B4123" s="227" t="s">
        <v>4602</v>
      </c>
      <c r="C4123" s="343" t="s">
        <v>4603</v>
      </c>
    </row>
    <row r="4124" spans="1:3" ht="14.25" customHeight="1">
      <c r="A4124" s="234" t="s">
        <v>1904</v>
      </c>
      <c r="B4124" s="227" t="s">
        <v>2370</v>
      </c>
      <c r="C4124" s="344"/>
    </row>
    <row r="4125" spans="1:3" ht="15" customHeight="1" thickBot="1">
      <c r="A4125" s="235" t="s">
        <v>1906</v>
      </c>
      <c r="B4125" s="236" t="s">
        <v>24</v>
      </c>
      <c r="C4125" s="345"/>
    </row>
    <row r="4126" spans="1:3">
      <c r="A4126" s="231" t="s">
        <v>1431</v>
      </c>
      <c r="B4126" s="232" t="s">
        <v>4604</v>
      </c>
      <c r="C4126" s="233" t="s">
        <v>1902</v>
      </c>
    </row>
    <row r="4127" spans="1:3" ht="14.25" customHeight="1">
      <c r="A4127" s="234" t="s">
        <v>1433</v>
      </c>
      <c r="B4127" s="227" t="s">
        <v>4605</v>
      </c>
      <c r="C4127" s="343" t="s">
        <v>4603</v>
      </c>
    </row>
    <row r="4128" spans="1:3" ht="14.25" customHeight="1">
      <c r="A4128" s="234" t="s">
        <v>1904</v>
      </c>
      <c r="B4128" s="227" t="s">
        <v>2370</v>
      </c>
      <c r="C4128" s="344"/>
    </row>
    <row r="4129" spans="1:3" ht="15" customHeight="1" thickBot="1">
      <c r="A4129" s="235" t="s">
        <v>1906</v>
      </c>
      <c r="B4129" s="236" t="s">
        <v>24</v>
      </c>
      <c r="C4129" s="345"/>
    </row>
    <row r="4130" spans="1:3">
      <c r="A4130" s="231" t="s">
        <v>1431</v>
      </c>
      <c r="B4130" s="232" t="s">
        <v>4606</v>
      </c>
      <c r="C4130" s="233" t="s">
        <v>1902</v>
      </c>
    </row>
    <row r="4131" spans="1:3" ht="14.25" customHeight="1">
      <c r="A4131" s="234" t="s">
        <v>1433</v>
      </c>
      <c r="B4131" s="227" t="s">
        <v>4607</v>
      </c>
      <c r="C4131" s="343" t="s">
        <v>4596</v>
      </c>
    </row>
    <row r="4132" spans="1:3" ht="14.25" customHeight="1">
      <c r="A4132" s="234" t="s">
        <v>1904</v>
      </c>
      <c r="B4132" s="227" t="s">
        <v>2370</v>
      </c>
      <c r="C4132" s="344"/>
    </row>
    <row r="4133" spans="1:3" ht="15" customHeight="1" thickBot="1">
      <c r="A4133" s="235" t="s">
        <v>1906</v>
      </c>
      <c r="B4133" s="236" t="s">
        <v>24</v>
      </c>
      <c r="C4133" s="345"/>
    </row>
    <row r="4134" spans="1:3">
      <c r="A4134" s="231" t="s">
        <v>1431</v>
      </c>
      <c r="B4134" s="232" t="s">
        <v>4608</v>
      </c>
      <c r="C4134" s="233" t="s">
        <v>1902</v>
      </c>
    </row>
    <row r="4135" spans="1:3" ht="22.5">
      <c r="A4135" s="234" t="s">
        <v>1433</v>
      </c>
      <c r="B4135" s="227" t="s">
        <v>4609</v>
      </c>
      <c r="C4135" s="343" t="s">
        <v>4610</v>
      </c>
    </row>
    <row r="4136" spans="1:3" ht="14.25" customHeight="1">
      <c r="A4136" s="234" t="s">
        <v>1904</v>
      </c>
      <c r="B4136" s="227" t="s">
        <v>2370</v>
      </c>
      <c r="C4136" s="344"/>
    </row>
    <row r="4137" spans="1:3" ht="15" customHeight="1" thickBot="1">
      <c r="A4137" s="235" t="s">
        <v>1906</v>
      </c>
      <c r="B4137" s="236" t="s">
        <v>24</v>
      </c>
      <c r="C4137" s="345"/>
    </row>
    <row r="4138" spans="1:3">
      <c r="A4138" s="231" t="s">
        <v>1431</v>
      </c>
      <c r="B4138" s="232" t="s">
        <v>4611</v>
      </c>
      <c r="C4138" s="233" t="s">
        <v>1902</v>
      </c>
    </row>
    <row r="4139" spans="1:3" ht="14.25" customHeight="1">
      <c r="A4139" s="234" t="s">
        <v>1433</v>
      </c>
      <c r="B4139" s="227" t="s">
        <v>4612</v>
      </c>
      <c r="C4139" s="343" t="s">
        <v>4610</v>
      </c>
    </row>
    <row r="4140" spans="1:3" ht="14.25" customHeight="1">
      <c r="A4140" s="234" t="s">
        <v>1904</v>
      </c>
      <c r="B4140" s="227" t="s">
        <v>2370</v>
      </c>
      <c r="C4140" s="344"/>
    </row>
    <row r="4141" spans="1:3" ht="15" customHeight="1" thickBot="1">
      <c r="A4141" s="235" t="s">
        <v>1906</v>
      </c>
      <c r="B4141" s="236" t="s">
        <v>24</v>
      </c>
      <c r="C4141" s="345"/>
    </row>
    <row r="4142" spans="1:3">
      <c r="A4142" s="231" t="s">
        <v>1431</v>
      </c>
      <c r="B4142" s="232" t="s">
        <v>4613</v>
      </c>
      <c r="C4142" s="233" t="s">
        <v>1902</v>
      </c>
    </row>
    <row r="4143" spans="1:3" ht="22.5">
      <c r="A4143" s="234" t="s">
        <v>1433</v>
      </c>
      <c r="B4143" s="227" t="s">
        <v>4614</v>
      </c>
      <c r="C4143" s="343" t="s">
        <v>4615</v>
      </c>
    </row>
    <row r="4144" spans="1:3" ht="14.25" customHeight="1">
      <c r="A4144" s="234" t="s">
        <v>1904</v>
      </c>
      <c r="B4144" s="227" t="s">
        <v>2370</v>
      </c>
      <c r="C4144" s="344"/>
    </row>
    <row r="4145" spans="1:3" ht="15" customHeight="1" thickBot="1">
      <c r="A4145" s="235" t="s">
        <v>1906</v>
      </c>
      <c r="B4145" s="236" t="s">
        <v>24</v>
      </c>
      <c r="C4145" s="345"/>
    </row>
    <row r="4146" spans="1:3">
      <c r="A4146" s="231" t="s">
        <v>1431</v>
      </c>
      <c r="B4146" s="232" t="s">
        <v>4616</v>
      </c>
      <c r="C4146" s="233" t="s">
        <v>1902</v>
      </c>
    </row>
    <row r="4147" spans="1:3" ht="22.5">
      <c r="A4147" s="234" t="s">
        <v>1433</v>
      </c>
      <c r="B4147" s="227" t="s">
        <v>4617</v>
      </c>
      <c r="C4147" s="343" t="s">
        <v>4618</v>
      </c>
    </row>
    <row r="4148" spans="1:3" ht="14.25" customHeight="1">
      <c r="A4148" s="234" t="s">
        <v>1904</v>
      </c>
      <c r="B4148" s="227" t="s">
        <v>2370</v>
      </c>
      <c r="C4148" s="344"/>
    </row>
    <row r="4149" spans="1:3" ht="15" customHeight="1" thickBot="1">
      <c r="A4149" s="235" t="s">
        <v>1906</v>
      </c>
      <c r="B4149" s="236" t="s">
        <v>24</v>
      </c>
      <c r="C4149" s="345"/>
    </row>
    <row r="4150" spans="1:3">
      <c r="A4150" s="231" t="s">
        <v>1431</v>
      </c>
      <c r="B4150" s="232" t="s">
        <v>4619</v>
      </c>
      <c r="C4150" s="233" t="s">
        <v>1902</v>
      </c>
    </row>
    <row r="4151" spans="1:3" ht="22.5">
      <c r="A4151" s="234" t="s">
        <v>1433</v>
      </c>
      <c r="B4151" s="227" t="s">
        <v>4620</v>
      </c>
      <c r="C4151" s="343" t="s">
        <v>4621</v>
      </c>
    </row>
    <row r="4152" spans="1:3" ht="14.25" customHeight="1">
      <c r="A4152" s="234" t="s">
        <v>1904</v>
      </c>
      <c r="B4152" s="227" t="s">
        <v>2370</v>
      </c>
      <c r="C4152" s="344"/>
    </row>
    <row r="4153" spans="1:3" ht="15" customHeight="1" thickBot="1">
      <c r="A4153" s="235" t="s">
        <v>1906</v>
      </c>
      <c r="B4153" s="236" t="s">
        <v>24</v>
      </c>
      <c r="C4153" s="345"/>
    </row>
    <row r="4154" spans="1:3">
      <c r="A4154" s="231" t="s">
        <v>1431</v>
      </c>
      <c r="B4154" s="232" t="s">
        <v>4622</v>
      </c>
      <c r="C4154" s="233" t="s">
        <v>1902</v>
      </c>
    </row>
    <row r="4155" spans="1:3" ht="22.5">
      <c r="A4155" s="234" t="s">
        <v>1433</v>
      </c>
      <c r="B4155" s="227" t="s">
        <v>4623</v>
      </c>
      <c r="C4155" s="343" t="s">
        <v>4624</v>
      </c>
    </row>
    <row r="4156" spans="1:3" ht="14.25" customHeight="1">
      <c r="A4156" s="234" t="s">
        <v>1904</v>
      </c>
      <c r="B4156" s="227" t="s">
        <v>2370</v>
      </c>
      <c r="C4156" s="344"/>
    </row>
    <row r="4157" spans="1:3" ht="15" customHeight="1" thickBot="1">
      <c r="A4157" s="235" t="s">
        <v>1906</v>
      </c>
      <c r="B4157" s="236" t="s">
        <v>24</v>
      </c>
      <c r="C4157" s="345"/>
    </row>
    <row r="4158" spans="1:3">
      <c r="A4158" s="231" t="s">
        <v>1431</v>
      </c>
      <c r="B4158" s="232" t="s">
        <v>4625</v>
      </c>
      <c r="C4158" s="233" t="s">
        <v>1902</v>
      </c>
    </row>
    <row r="4159" spans="1:3" ht="14.25" customHeight="1">
      <c r="A4159" s="234" t="s">
        <v>1433</v>
      </c>
      <c r="B4159" s="227" t="s">
        <v>4626</v>
      </c>
      <c r="C4159" s="343" t="s">
        <v>4627</v>
      </c>
    </row>
    <row r="4160" spans="1:3" ht="14.25" customHeight="1">
      <c r="A4160" s="234" t="s">
        <v>1904</v>
      </c>
      <c r="B4160" s="227" t="s">
        <v>2370</v>
      </c>
      <c r="C4160" s="344"/>
    </row>
    <row r="4161" spans="1:3" ht="15" customHeight="1" thickBot="1">
      <c r="A4161" s="235" t="s">
        <v>1906</v>
      </c>
      <c r="B4161" s="236" t="s">
        <v>26</v>
      </c>
      <c r="C4161" s="345"/>
    </row>
    <row r="4162" spans="1:3">
      <c r="A4162" s="231" t="s">
        <v>1431</v>
      </c>
      <c r="B4162" s="232" t="s">
        <v>4628</v>
      </c>
      <c r="C4162" s="233" t="s">
        <v>1902</v>
      </c>
    </row>
    <row r="4163" spans="1:3" ht="14.25" customHeight="1">
      <c r="A4163" s="234" t="s">
        <v>1433</v>
      </c>
      <c r="B4163" s="227" t="s">
        <v>4629</v>
      </c>
      <c r="C4163" s="343" t="s">
        <v>4630</v>
      </c>
    </row>
    <row r="4164" spans="1:3" ht="14.25" customHeight="1">
      <c r="A4164" s="234" t="s">
        <v>1904</v>
      </c>
      <c r="B4164" s="227" t="s">
        <v>2370</v>
      </c>
      <c r="C4164" s="344"/>
    </row>
    <row r="4165" spans="1:3" ht="15" customHeight="1" thickBot="1">
      <c r="A4165" s="235" t="s">
        <v>1906</v>
      </c>
      <c r="B4165" s="236" t="s">
        <v>24</v>
      </c>
      <c r="C4165" s="345"/>
    </row>
    <row r="4166" spans="1:3">
      <c r="A4166" s="231" t="s">
        <v>1431</v>
      </c>
      <c r="B4166" s="232" t="s">
        <v>4631</v>
      </c>
      <c r="C4166" s="233" t="s">
        <v>1902</v>
      </c>
    </row>
    <row r="4167" spans="1:3" ht="14.25" customHeight="1">
      <c r="A4167" s="234" t="s">
        <v>1433</v>
      </c>
      <c r="B4167" s="227" t="s">
        <v>627</v>
      </c>
      <c r="C4167" s="343" t="s">
        <v>4632</v>
      </c>
    </row>
    <row r="4168" spans="1:3" ht="14.25" customHeight="1">
      <c r="A4168" s="234" t="s">
        <v>1904</v>
      </c>
      <c r="B4168" s="227" t="s">
        <v>2370</v>
      </c>
      <c r="C4168" s="344"/>
    </row>
    <row r="4169" spans="1:3" ht="15" customHeight="1" thickBot="1">
      <c r="A4169" s="235" t="s">
        <v>1906</v>
      </c>
      <c r="B4169" s="236" t="s">
        <v>24</v>
      </c>
      <c r="C4169" s="345"/>
    </row>
    <row r="4170" spans="1:3">
      <c r="A4170" s="231" t="s">
        <v>1431</v>
      </c>
      <c r="B4170" s="232" t="s">
        <v>4633</v>
      </c>
      <c r="C4170" s="233" t="s">
        <v>1902</v>
      </c>
    </row>
    <row r="4171" spans="1:3" ht="22.5">
      <c r="A4171" s="234" t="s">
        <v>1433</v>
      </c>
      <c r="B4171" s="227" t="s">
        <v>4634</v>
      </c>
      <c r="C4171" s="343" t="s">
        <v>4635</v>
      </c>
    </row>
    <row r="4172" spans="1:3" ht="14.25" customHeight="1">
      <c r="A4172" s="234" t="s">
        <v>1904</v>
      </c>
      <c r="B4172" s="227" t="s">
        <v>2370</v>
      </c>
      <c r="C4172" s="344"/>
    </row>
    <row r="4173" spans="1:3" ht="15" customHeight="1" thickBot="1">
      <c r="A4173" s="235" t="s">
        <v>1906</v>
      </c>
      <c r="B4173" s="236" t="s">
        <v>24</v>
      </c>
      <c r="C4173" s="345"/>
    </row>
    <row r="4174" spans="1:3">
      <c r="A4174" s="231" t="s">
        <v>1431</v>
      </c>
      <c r="B4174" s="232" t="s">
        <v>4636</v>
      </c>
      <c r="C4174" s="233" t="s">
        <v>1902</v>
      </c>
    </row>
    <row r="4175" spans="1:3" ht="14.25" customHeight="1">
      <c r="A4175" s="234" t="s">
        <v>1433</v>
      </c>
      <c r="B4175" s="227" t="s">
        <v>4637</v>
      </c>
      <c r="C4175" s="343" t="s">
        <v>4082</v>
      </c>
    </row>
    <row r="4176" spans="1:3" ht="14.25" customHeight="1">
      <c r="A4176" s="234" t="s">
        <v>1904</v>
      </c>
      <c r="B4176" s="227" t="s">
        <v>2370</v>
      </c>
      <c r="C4176" s="344"/>
    </row>
    <row r="4177" spans="1:3" ht="15" customHeight="1" thickBot="1">
      <c r="A4177" s="235" t="s">
        <v>1906</v>
      </c>
      <c r="B4177" s="236" t="s">
        <v>24</v>
      </c>
      <c r="C4177" s="345"/>
    </row>
    <row r="4178" spans="1:3">
      <c r="A4178" s="231" t="s">
        <v>1431</v>
      </c>
      <c r="B4178" s="232" t="s">
        <v>4638</v>
      </c>
      <c r="C4178" s="233" t="s">
        <v>1902</v>
      </c>
    </row>
    <row r="4179" spans="1:3" ht="14.25" customHeight="1">
      <c r="A4179" s="234" t="s">
        <v>1433</v>
      </c>
      <c r="B4179" s="227" t="s">
        <v>4639</v>
      </c>
      <c r="C4179" s="343" t="s">
        <v>4640</v>
      </c>
    </row>
    <row r="4180" spans="1:3" ht="14.25" customHeight="1">
      <c r="A4180" s="234" t="s">
        <v>1904</v>
      </c>
      <c r="B4180" s="227" t="s">
        <v>2370</v>
      </c>
      <c r="C4180" s="344"/>
    </row>
    <row r="4181" spans="1:3" ht="15" customHeight="1" thickBot="1">
      <c r="A4181" s="235" t="s">
        <v>1906</v>
      </c>
      <c r="B4181" s="236" t="s">
        <v>24</v>
      </c>
      <c r="C4181" s="345"/>
    </row>
    <row r="4182" spans="1:3">
      <c r="A4182" s="231" t="s">
        <v>1431</v>
      </c>
      <c r="B4182" s="232" t="s">
        <v>4641</v>
      </c>
      <c r="C4182" s="233" t="s">
        <v>1902</v>
      </c>
    </row>
    <row r="4183" spans="1:3" ht="14.25" customHeight="1">
      <c r="A4183" s="234" t="s">
        <v>1433</v>
      </c>
      <c r="B4183" s="227" t="s">
        <v>4642</v>
      </c>
      <c r="C4183" s="343" t="s">
        <v>4643</v>
      </c>
    </row>
    <row r="4184" spans="1:3" ht="14.25" customHeight="1">
      <c r="A4184" s="234" t="s">
        <v>1904</v>
      </c>
      <c r="B4184" s="227" t="s">
        <v>2370</v>
      </c>
      <c r="C4184" s="344"/>
    </row>
    <row r="4185" spans="1:3" ht="15" customHeight="1" thickBot="1">
      <c r="A4185" s="235" t="s">
        <v>1906</v>
      </c>
      <c r="B4185" s="236" t="s">
        <v>24</v>
      </c>
      <c r="C4185" s="345"/>
    </row>
    <row r="4186" spans="1:3">
      <c r="A4186" s="231" t="s">
        <v>1431</v>
      </c>
      <c r="B4186" s="232" t="s">
        <v>4644</v>
      </c>
      <c r="C4186" s="233" t="s">
        <v>1902</v>
      </c>
    </row>
    <row r="4187" spans="1:3" ht="14.25" customHeight="1">
      <c r="A4187" s="234" t="s">
        <v>1433</v>
      </c>
      <c r="B4187" s="227" t="s">
        <v>4645</v>
      </c>
      <c r="C4187" s="343" t="s">
        <v>4646</v>
      </c>
    </row>
    <row r="4188" spans="1:3" ht="14.25" customHeight="1">
      <c r="A4188" s="234" t="s">
        <v>1904</v>
      </c>
      <c r="B4188" s="227" t="s">
        <v>2370</v>
      </c>
      <c r="C4188" s="344"/>
    </row>
    <row r="4189" spans="1:3" ht="15" customHeight="1" thickBot="1">
      <c r="A4189" s="235" t="s">
        <v>1906</v>
      </c>
      <c r="B4189" s="236" t="s">
        <v>24</v>
      </c>
      <c r="C4189" s="345"/>
    </row>
    <row r="4190" spans="1:3">
      <c r="A4190" s="231" t="s">
        <v>1431</v>
      </c>
      <c r="B4190" s="232" t="s">
        <v>4647</v>
      </c>
      <c r="C4190" s="233" t="s">
        <v>1902</v>
      </c>
    </row>
    <row r="4191" spans="1:3" ht="22.5">
      <c r="A4191" s="234" t="s">
        <v>1433</v>
      </c>
      <c r="B4191" s="227" t="s">
        <v>4648</v>
      </c>
      <c r="C4191" s="343" t="s">
        <v>2858</v>
      </c>
    </row>
    <row r="4192" spans="1:3" ht="14.25" customHeight="1">
      <c r="A4192" s="234" t="s">
        <v>1904</v>
      </c>
      <c r="B4192" s="227" t="s">
        <v>2370</v>
      </c>
      <c r="C4192" s="344"/>
    </row>
    <row r="4193" spans="1:3" ht="15" customHeight="1" thickBot="1">
      <c r="A4193" s="235" t="s">
        <v>1906</v>
      </c>
      <c r="B4193" s="236" t="s">
        <v>24</v>
      </c>
      <c r="C4193" s="345"/>
    </row>
    <row r="4194" spans="1:3">
      <c r="A4194" s="231" t="s">
        <v>1431</v>
      </c>
      <c r="B4194" s="232" t="s">
        <v>4649</v>
      </c>
      <c r="C4194" s="233" t="s">
        <v>1902</v>
      </c>
    </row>
    <row r="4195" spans="1:3" ht="14.25" customHeight="1">
      <c r="A4195" s="234" t="s">
        <v>1433</v>
      </c>
      <c r="B4195" s="227" t="s">
        <v>4650</v>
      </c>
      <c r="C4195" s="343" t="s">
        <v>4651</v>
      </c>
    </row>
    <row r="4196" spans="1:3" ht="14.25" customHeight="1">
      <c r="A4196" s="234" t="s">
        <v>1904</v>
      </c>
      <c r="B4196" s="227" t="s">
        <v>2370</v>
      </c>
      <c r="C4196" s="344"/>
    </row>
    <row r="4197" spans="1:3" ht="15" customHeight="1" thickBot="1">
      <c r="A4197" s="235" t="s">
        <v>1906</v>
      </c>
      <c r="B4197" s="236" t="s">
        <v>24</v>
      </c>
      <c r="C4197" s="345"/>
    </row>
    <row r="4198" spans="1:3">
      <c r="A4198" s="231" t="s">
        <v>1431</v>
      </c>
      <c r="B4198" s="232" t="s">
        <v>4652</v>
      </c>
      <c r="C4198" s="233" t="s">
        <v>1902</v>
      </c>
    </row>
    <row r="4199" spans="1:3" ht="14.25" customHeight="1">
      <c r="A4199" s="234" t="s">
        <v>1433</v>
      </c>
      <c r="B4199" s="227" t="s">
        <v>4653</v>
      </c>
      <c r="C4199" s="343" t="s">
        <v>4654</v>
      </c>
    </row>
    <row r="4200" spans="1:3" ht="14.25" customHeight="1">
      <c r="A4200" s="234" t="s">
        <v>1904</v>
      </c>
      <c r="B4200" s="227" t="s">
        <v>2370</v>
      </c>
      <c r="C4200" s="344"/>
    </row>
    <row r="4201" spans="1:3" ht="15" customHeight="1" thickBot="1">
      <c r="A4201" s="235" t="s">
        <v>1906</v>
      </c>
      <c r="B4201" s="236" t="s">
        <v>24</v>
      </c>
      <c r="C4201" s="345"/>
    </row>
    <row r="4202" spans="1:3">
      <c r="A4202" s="231" t="s">
        <v>1431</v>
      </c>
      <c r="B4202" s="232" t="s">
        <v>4655</v>
      </c>
      <c r="C4202" s="233" t="s">
        <v>1902</v>
      </c>
    </row>
    <row r="4203" spans="1:3" ht="14.25" customHeight="1">
      <c r="A4203" s="234" t="s">
        <v>1433</v>
      </c>
      <c r="B4203" s="227" t="s">
        <v>4656</v>
      </c>
      <c r="C4203" s="343" t="s">
        <v>4657</v>
      </c>
    </row>
    <row r="4204" spans="1:3" ht="14.25" customHeight="1">
      <c r="A4204" s="234" t="s">
        <v>1904</v>
      </c>
      <c r="B4204" s="227" t="s">
        <v>2370</v>
      </c>
      <c r="C4204" s="344"/>
    </row>
    <row r="4205" spans="1:3" ht="15" customHeight="1" thickBot="1">
      <c r="A4205" s="235" t="s">
        <v>1906</v>
      </c>
      <c r="B4205" s="236" t="s">
        <v>24</v>
      </c>
      <c r="C4205" s="345"/>
    </row>
    <row r="4206" spans="1:3">
      <c r="A4206" s="231" t="s">
        <v>1431</v>
      </c>
      <c r="B4206" s="232" t="s">
        <v>4658</v>
      </c>
      <c r="C4206" s="233" t="s">
        <v>1902</v>
      </c>
    </row>
    <row r="4207" spans="1:3" ht="33.75">
      <c r="A4207" s="234" t="s">
        <v>1433</v>
      </c>
      <c r="B4207" s="227" t="s">
        <v>4659</v>
      </c>
      <c r="C4207" s="343" t="s">
        <v>4660</v>
      </c>
    </row>
    <row r="4208" spans="1:3" ht="14.25" customHeight="1">
      <c r="A4208" s="234" t="s">
        <v>1904</v>
      </c>
      <c r="B4208" s="227" t="s">
        <v>2370</v>
      </c>
      <c r="C4208" s="344"/>
    </row>
    <row r="4209" spans="1:3" ht="15" customHeight="1" thickBot="1">
      <c r="A4209" s="235" t="s">
        <v>1906</v>
      </c>
      <c r="B4209" s="236" t="s">
        <v>24</v>
      </c>
      <c r="C4209" s="345"/>
    </row>
    <row r="4210" spans="1:3">
      <c r="A4210" s="231" t="s">
        <v>1431</v>
      </c>
      <c r="B4210" s="232" t="s">
        <v>4661</v>
      </c>
      <c r="C4210" s="233" t="s">
        <v>1902</v>
      </c>
    </row>
    <row r="4211" spans="1:3" ht="14.25" customHeight="1">
      <c r="A4211" s="234" t="s">
        <v>1433</v>
      </c>
      <c r="B4211" s="227" t="s">
        <v>4662</v>
      </c>
      <c r="C4211" s="343" t="s">
        <v>4663</v>
      </c>
    </row>
    <row r="4212" spans="1:3" ht="14.25" customHeight="1">
      <c r="A4212" s="234" t="s">
        <v>1904</v>
      </c>
      <c r="B4212" s="227" t="s">
        <v>2370</v>
      </c>
      <c r="C4212" s="344"/>
    </row>
    <row r="4213" spans="1:3" ht="15" customHeight="1" thickBot="1">
      <c r="A4213" s="235" t="s">
        <v>1906</v>
      </c>
      <c r="B4213" s="236" t="s">
        <v>24</v>
      </c>
      <c r="C4213" s="345"/>
    </row>
    <row r="4214" spans="1:3">
      <c r="A4214" s="231" t="s">
        <v>1431</v>
      </c>
      <c r="B4214" s="232" t="s">
        <v>4664</v>
      </c>
      <c r="C4214" s="233" t="s">
        <v>1902</v>
      </c>
    </row>
    <row r="4215" spans="1:3" ht="14.25" customHeight="1">
      <c r="A4215" s="234" t="s">
        <v>1433</v>
      </c>
      <c r="B4215" s="227" t="s">
        <v>4665</v>
      </c>
      <c r="C4215" s="343" t="s">
        <v>2258</v>
      </c>
    </row>
    <row r="4216" spans="1:3" ht="14.25" customHeight="1">
      <c r="A4216" s="234" t="s">
        <v>1904</v>
      </c>
      <c r="B4216" s="227" t="s">
        <v>2370</v>
      </c>
      <c r="C4216" s="344"/>
    </row>
    <row r="4217" spans="1:3" ht="15" customHeight="1" thickBot="1">
      <c r="A4217" s="235" t="s">
        <v>1906</v>
      </c>
      <c r="B4217" s="236" t="s">
        <v>24</v>
      </c>
      <c r="C4217" s="345"/>
    </row>
    <row r="4218" spans="1:3">
      <c r="A4218" s="231" t="s">
        <v>1431</v>
      </c>
      <c r="B4218" s="232" t="s">
        <v>4666</v>
      </c>
      <c r="C4218" s="233" t="s">
        <v>1902</v>
      </c>
    </row>
    <row r="4219" spans="1:3" ht="14.25" customHeight="1">
      <c r="A4219" s="234" t="s">
        <v>1433</v>
      </c>
      <c r="B4219" s="227" t="s">
        <v>4667</v>
      </c>
      <c r="C4219" s="343" t="s">
        <v>4668</v>
      </c>
    </row>
    <row r="4220" spans="1:3" ht="14.25" customHeight="1">
      <c r="A4220" s="234" t="s">
        <v>1904</v>
      </c>
      <c r="B4220" s="227" t="s">
        <v>2370</v>
      </c>
      <c r="C4220" s="344"/>
    </row>
    <row r="4221" spans="1:3" ht="15" customHeight="1" thickBot="1">
      <c r="A4221" s="235" t="s">
        <v>1906</v>
      </c>
      <c r="B4221" s="236" t="s">
        <v>26</v>
      </c>
      <c r="C4221" s="345"/>
    </row>
    <row r="4222" spans="1:3">
      <c r="A4222" s="231" t="s">
        <v>1431</v>
      </c>
      <c r="B4222" s="232" t="s">
        <v>4669</v>
      </c>
      <c r="C4222" s="233" t="s">
        <v>1902</v>
      </c>
    </row>
    <row r="4223" spans="1:3" ht="14.25" customHeight="1">
      <c r="A4223" s="234" t="s">
        <v>1433</v>
      </c>
      <c r="B4223" s="227" t="s">
        <v>4670</v>
      </c>
      <c r="C4223" s="343" t="s">
        <v>4671</v>
      </c>
    </row>
    <row r="4224" spans="1:3" ht="14.25" customHeight="1">
      <c r="A4224" s="234" t="s">
        <v>1904</v>
      </c>
      <c r="B4224" s="227" t="s">
        <v>2370</v>
      </c>
      <c r="C4224" s="344"/>
    </row>
    <row r="4225" spans="1:3" ht="15" customHeight="1" thickBot="1">
      <c r="A4225" s="235" t="s">
        <v>1906</v>
      </c>
      <c r="B4225" s="236" t="s">
        <v>26</v>
      </c>
      <c r="C4225" s="345"/>
    </row>
    <row r="4226" spans="1:3">
      <c r="A4226" s="231" t="s">
        <v>1431</v>
      </c>
      <c r="B4226" s="232" t="s">
        <v>4672</v>
      </c>
      <c r="C4226" s="233" t="s">
        <v>1902</v>
      </c>
    </row>
    <row r="4227" spans="1:3" ht="14.25" customHeight="1">
      <c r="A4227" s="234" t="s">
        <v>1433</v>
      </c>
      <c r="B4227" s="227" t="s">
        <v>4673</v>
      </c>
      <c r="C4227" s="343" t="s">
        <v>4674</v>
      </c>
    </row>
    <row r="4228" spans="1:3" ht="14.25" customHeight="1">
      <c r="A4228" s="234" t="s">
        <v>1904</v>
      </c>
      <c r="B4228" s="227" t="s">
        <v>1981</v>
      </c>
      <c r="C4228" s="344"/>
    </row>
    <row r="4229" spans="1:3" ht="15" customHeight="1" thickBot="1">
      <c r="A4229" s="235" t="s">
        <v>1906</v>
      </c>
      <c r="B4229" s="236" t="s">
        <v>24</v>
      </c>
      <c r="C4229" s="345"/>
    </row>
    <row r="4230" spans="1:3">
      <c r="A4230" s="231" t="s">
        <v>1431</v>
      </c>
      <c r="B4230" s="232" t="s">
        <v>4675</v>
      </c>
      <c r="C4230" s="233" t="s">
        <v>1902</v>
      </c>
    </row>
    <row r="4231" spans="1:3" ht="78.75">
      <c r="A4231" s="234" t="s">
        <v>1433</v>
      </c>
      <c r="B4231" s="227" t="s">
        <v>4676</v>
      </c>
      <c r="C4231" s="343" t="s">
        <v>2258</v>
      </c>
    </row>
    <row r="4232" spans="1:3" ht="14.25" customHeight="1">
      <c r="A4232" s="234" t="s">
        <v>1904</v>
      </c>
      <c r="B4232" s="227" t="s">
        <v>3105</v>
      </c>
      <c r="C4232" s="344"/>
    </row>
    <row r="4233" spans="1:3" ht="15" customHeight="1" thickBot="1">
      <c r="A4233" s="235" t="s">
        <v>1906</v>
      </c>
      <c r="B4233" s="236" t="s">
        <v>24</v>
      </c>
      <c r="C4233" s="345"/>
    </row>
    <row r="4234" spans="1:3">
      <c r="A4234" s="231" t="s">
        <v>1431</v>
      </c>
      <c r="B4234" s="232" t="s">
        <v>4677</v>
      </c>
      <c r="C4234" s="233" t="s">
        <v>1902</v>
      </c>
    </row>
    <row r="4235" spans="1:3" ht="14.25" customHeight="1">
      <c r="A4235" s="234" t="s">
        <v>1433</v>
      </c>
      <c r="B4235" s="227" t="s">
        <v>4678</v>
      </c>
      <c r="C4235" s="343" t="s">
        <v>4679</v>
      </c>
    </row>
    <row r="4236" spans="1:3" ht="14.25" customHeight="1">
      <c r="A4236" s="234" t="s">
        <v>1904</v>
      </c>
      <c r="B4236" s="227" t="s">
        <v>2360</v>
      </c>
      <c r="C4236" s="344"/>
    </row>
    <row r="4237" spans="1:3" ht="15" customHeight="1" thickBot="1">
      <c r="A4237" s="235" t="s">
        <v>1906</v>
      </c>
      <c r="B4237" s="236" t="s">
        <v>26</v>
      </c>
      <c r="C4237" s="345"/>
    </row>
    <row r="4238" spans="1:3">
      <c r="A4238" s="231" t="s">
        <v>1431</v>
      </c>
      <c r="B4238" s="232" t="s">
        <v>4680</v>
      </c>
      <c r="C4238" s="233" t="s">
        <v>1902</v>
      </c>
    </row>
    <row r="4239" spans="1:3" ht="22.5">
      <c r="A4239" s="234" t="s">
        <v>1433</v>
      </c>
      <c r="B4239" s="227" t="s">
        <v>375</v>
      </c>
      <c r="C4239" s="343" t="s">
        <v>4681</v>
      </c>
    </row>
    <row r="4240" spans="1:3" ht="14.25" customHeight="1">
      <c r="A4240" s="234" t="s">
        <v>1904</v>
      </c>
      <c r="B4240" s="227" t="s">
        <v>1956</v>
      </c>
      <c r="C4240" s="344"/>
    </row>
    <row r="4241" spans="1:3" ht="15" customHeight="1" thickBot="1">
      <c r="A4241" s="235" t="s">
        <v>1906</v>
      </c>
      <c r="B4241" s="236" t="s">
        <v>24</v>
      </c>
      <c r="C4241" s="345"/>
    </row>
    <row r="4242" spans="1:3">
      <c r="A4242" s="231" t="s">
        <v>1431</v>
      </c>
      <c r="B4242" s="232" t="s">
        <v>4682</v>
      </c>
      <c r="C4242" s="233" t="s">
        <v>1902</v>
      </c>
    </row>
    <row r="4243" spans="1:3" ht="22.5">
      <c r="A4243" s="234" t="s">
        <v>1433</v>
      </c>
      <c r="B4243" s="227" t="s">
        <v>4683</v>
      </c>
      <c r="C4243" s="343" t="s">
        <v>4681</v>
      </c>
    </row>
    <row r="4244" spans="1:3" ht="14.25" customHeight="1">
      <c r="A4244" s="234" t="s">
        <v>1904</v>
      </c>
      <c r="B4244" s="227" t="s">
        <v>1956</v>
      </c>
      <c r="C4244" s="344"/>
    </row>
    <row r="4245" spans="1:3" ht="15" customHeight="1" thickBot="1">
      <c r="A4245" s="235" t="s">
        <v>1906</v>
      </c>
      <c r="B4245" s="236" t="s">
        <v>24</v>
      </c>
      <c r="C4245" s="345"/>
    </row>
    <row r="4246" spans="1:3">
      <c r="A4246" s="231" t="s">
        <v>1431</v>
      </c>
      <c r="B4246" s="232" t="s">
        <v>4684</v>
      </c>
      <c r="C4246" s="233" t="s">
        <v>1902</v>
      </c>
    </row>
    <row r="4247" spans="1:3" ht="14.25" customHeight="1">
      <c r="A4247" s="234" t="s">
        <v>1433</v>
      </c>
      <c r="B4247" s="227" t="s">
        <v>4685</v>
      </c>
      <c r="C4247" s="343" t="s">
        <v>4686</v>
      </c>
    </row>
    <row r="4248" spans="1:3" ht="14.25" customHeight="1">
      <c r="A4248" s="234" t="s">
        <v>1904</v>
      </c>
      <c r="B4248" s="227" t="s">
        <v>2370</v>
      </c>
      <c r="C4248" s="344"/>
    </row>
    <row r="4249" spans="1:3" ht="15" customHeight="1" thickBot="1">
      <c r="A4249" s="235" t="s">
        <v>1906</v>
      </c>
      <c r="B4249" s="236" t="s">
        <v>24</v>
      </c>
      <c r="C4249" s="345"/>
    </row>
    <row r="4250" spans="1:3">
      <c r="A4250" s="231" t="s">
        <v>1431</v>
      </c>
      <c r="B4250" s="232" t="s">
        <v>4687</v>
      </c>
      <c r="C4250" s="233" t="s">
        <v>1902</v>
      </c>
    </row>
    <row r="4251" spans="1:3" ht="14.25" customHeight="1">
      <c r="A4251" s="234" t="s">
        <v>1433</v>
      </c>
      <c r="B4251" s="227" t="s">
        <v>4688</v>
      </c>
      <c r="C4251" s="343" t="s">
        <v>2258</v>
      </c>
    </row>
    <row r="4252" spans="1:3" ht="14.25" customHeight="1">
      <c r="A4252" s="234" t="s">
        <v>1904</v>
      </c>
      <c r="B4252" s="227" t="s">
        <v>2370</v>
      </c>
      <c r="C4252" s="344"/>
    </row>
    <row r="4253" spans="1:3" ht="15" customHeight="1" thickBot="1">
      <c r="A4253" s="235" t="s">
        <v>1906</v>
      </c>
      <c r="B4253" s="236" t="s">
        <v>24</v>
      </c>
      <c r="C4253" s="345"/>
    </row>
    <row r="4254" spans="1:3">
      <c r="A4254" s="231" t="s">
        <v>1431</v>
      </c>
      <c r="B4254" s="232" t="s">
        <v>4689</v>
      </c>
      <c r="C4254" s="233" t="s">
        <v>1902</v>
      </c>
    </row>
    <row r="4255" spans="1:3" ht="14.25" customHeight="1">
      <c r="A4255" s="234" t="s">
        <v>1433</v>
      </c>
      <c r="B4255" s="227" t="s">
        <v>4690</v>
      </c>
      <c r="C4255" s="343" t="s">
        <v>4691</v>
      </c>
    </row>
    <row r="4256" spans="1:3" ht="14.25" customHeight="1">
      <c r="A4256" s="234" t="s">
        <v>1904</v>
      </c>
      <c r="B4256" s="227" t="s">
        <v>2370</v>
      </c>
      <c r="C4256" s="344"/>
    </row>
    <row r="4257" spans="1:3" ht="15" customHeight="1" thickBot="1">
      <c r="A4257" s="235" t="s">
        <v>1906</v>
      </c>
      <c r="B4257" s="236" t="s">
        <v>24</v>
      </c>
      <c r="C4257" s="345"/>
    </row>
    <row r="4258" spans="1:3">
      <c r="A4258" s="231" t="s">
        <v>1431</v>
      </c>
      <c r="B4258" s="232" t="s">
        <v>4692</v>
      </c>
      <c r="C4258" s="233" t="s">
        <v>1902</v>
      </c>
    </row>
    <row r="4259" spans="1:3" ht="14.25" customHeight="1">
      <c r="A4259" s="234" t="s">
        <v>1433</v>
      </c>
      <c r="B4259" s="227" t="s">
        <v>4693</v>
      </c>
      <c r="C4259" s="343" t="s">
        <v>4694</v>
      </c>
    </row>
    <row r="4260" spans="1:3" ht="14.25" customHeight="1">
      <c r="A4260" s="234" t="s">
        <v>1904</v>
      </c>
      <c r="B4260" s="227" t="s">
        <v>2370</v>
      </c>
      <c r="C4260" s="344"/>
    </row>
    <row r="4261" spans="1:3" ht="15" customHeight="1" thickBot="1">
      <c r="A4261" s="235" t="s">
        <v>1906</v>
      </c>
      <c r="B4261" s="236" t="s">
        <v>24</v>
      </c>
      <c r="C4261" s="345"/>
    </row>
    <row r="4262" spans="1:3">
      <c r="A4262" s="231" t="s">
        <v>1431</v>
      </c>
      <c r="B4262" s="232" t="s">
        <v>4695</v>
      </c>
      <c r="C4262" s="233" t="s">
        <v>1902</v>
      </c>
    </row>
    <row r="4263" spans="1:3" ht="14.25" customHeight="1">
      <c r="A4263" s="234" t="s">
        <v>1433</v>
      </c>
      <c r="B4263" s="227" t="s">
        <v>4696</v>
      </c>
      <c r="C4263" s="343" t="s">
        <v>4697</v>
      </c>
    </row>
    <row r="4264" spans="1:3" ht="14.25" customHeight="1">
      <c r="A4264" s="234" t="s">
        <v>1904</v>
      </c>
      <c r="B4264" s="227" t="s">
        <v>2370</v>
      </c>
      <c r="C4264" s="344"/>
    </row>
    <row r="4265" spans="1:3" ht="15" customHeight="1" thickBot="1">
      <c r="A4265" s="235" t="s">
        <v>1906</v>
      </c>
      <c r="B4265" s="236" t="s">
        <v>24</v>
      </c>
      <c r="C4265" s="345"/>
    </row>
    <row r="4266" spans="1:3">
      <c r="A4266" s="231" t="s">
        <v>1431</v>
      </c>
      <c r="B4266" s="232" t="s">
        <v>4698</v>
      </c>
      <c r="C4266" s="233" t="s">
        <v>1902</v>
      </c>
    </row>
    <row r="4267" spans="1:3" ht="14.25" customHeight="1">
      <c r="A4267" s="234" t="s">
        <v>1433</v>
      </c>
      <c r="B4267" s="227" t="s">
        <v>4699</v>
      </c>
      <c r="C4267" s="343" t="s">
        <v>4700</v>
      </c>
    </row>
    <row r="4268" spans="1:3" ht="14.25" customHeight="1">
      <c r="A4268" s="234" t="s">
        <v>1904</v>
      </c>
      <c r="B4268" s="227" t="s">
        <v>2370</v>
      </c>
      <c r="C4268" s="344"/>
    </row>
    <row r="4269" spans="1:3" ht="15" customHeight="1" thickBot="1">
      <c r="A4269" s="235" t="s">
        <v>1906</v>
      </c>
      <c r="B4269" s="236" t="s">
        <v>24</v>
      </c>
      <c r="C4269" s="345"/>
    </row>
    <row r="4270" spans="1:3">
      <c r="A4270" s="231" t="s">
        <v>1431</v>
      </c>
      <c r="B4270" s="232" t="s">
        <v>4701</v>
      </c>
      <c r="C4270" s="233" t="s">
        <v>1902</v>
      </c>
    </row>
    <row r="4271" spans="1:3" ht="14.25" customHeight="1">
      <c r="A4271" s="234" t="s">
        <v>1433</v>
      </c>
      <c r="B4271" s="227" t="s">
        <v>4702</v>
      </c>
      <c r="C4271" s="343" t="s">
        <v>4703</v>
      </c>
    </row>
    <row r="4272" spans="1:3" ht="14.25" customHeight="1">
      <c r="A4272" s="234" t="s">
        <v>1904</v>
      </c>
      <c r="B4272" s="227" t="s">
        <v>2370</v>
      </c>
      <c r="C4272" s="344"/>
    </row>
    <row r="4273" spans="1:3" ht="15" customHeight="1" thickBot="1">
      <c r="A4273" s="235" t="s">
        <v>1906</v>
      </c>
      <c r="B4273" s="236" t="s">
        <v>26</v>
      </c>
      <c r="C4273" s="345"/>
    </row>
    <row r="4274" spans="1:3">
      <c r="A4274" s="231" t="s">
        <v>1431</v>
      </c>
      <c r="B4274" s="232" t="s">
        <v>4704</v>
      </c>
      <c r="C4274" s="233" t="s">
        <v>1902</v>
      </c>
    </row>
    <row r="4275" spans="1:3" ht="14.25" customHeight="1">
      <c r="A4275" s="234" t="s">
        <v>1433</v>
      </c>
      <c r="B4275" s="227" t="s">
        <v>4705</v>
      </c>
      <c r="C4275" s="343" t="s">
        <v>4706</v>
      </c>
    </row>
    <row r="4276" spans="1:3" ht="14.25" customHeight="1">
      <c r="A4276" s="234" t="s">
        <v>1904</v>
      </c>
      <c r="B4276" s="227" t="s">
        <v>2370</v>
      </c>
      <c r="C4276" s="344"/>
    </row>
    <row r="4277" spans="1:3" ht="15" customHeight="1" thickBot="1">
      <c r="A4277" s="235" t="s">
        <v>1906</v>
      </c>
      <c r="B4277" s="236" t="s">
        <v>24</v>
      </c>
      <c r="C4277" s="345"/>
    </row>
    <row r="4278" spans="1:3">
      <c r="A4278" s="231" t="s">
        <v>1431</v>
      </c>
      <c r="B4278" s="232" t="s">
        <v>4707</v>
      </c>
      <c r="C4278" s="233" t="s">
        <v>1902</v>
      </c>
    </row>
    <row r="4279" spans="1:3" ht="14.25" customHeight="1">
      <c r="A4279" s="234" t="s">
        <v>1433</v>
      </c>
      <c r="B4279" s="227" t="s">
        <v>4708</v>
      </c>
      <c r="C4279" s="343" t="s">
        <v>4709</v>
      </c>
    </row>
    <row r="4280" spans="1:3" ht="14.25" customHeight="1">
      <c r="A4280" s="234" t="s">
        <v>1904</v>
      </c>
      <c r="B4280" s="227" t="s">
        <v>2370</v>
      </c>
      <c r="C4280" s="344"/>
    </row>
    <row r="4281" spans="1:3" ht="15" customHeight="1" thickBot="1">
      <c r="A4281" s="235" t="s">
        <v>1906</v>
      </c>
      <c r="B4281" s="236" t="s">
        <v>26</v>
      </c>
      <c r="C4281" s="345"/>
    </row>
    <row r="4282" spans="1:3">
      <c r="A4282" s="231" t="s">
        <v>1431</v>
      </c>
      <c r="B4282" s="232" t="s">
        <v>4710</v>
      </c>
      <c r="C4282" s="233" t="s">
        <v>1902</v>
      </c>
    </row>
    <row r="4283" spans="1:3" ht="14.25" customHeight="1">
      <c r="A4283" s="234" t="s">
        <v>1433</v>
      </c>
      <c r="B4283" s="227" t="s">
        <v>4711</v>
      </c>
      <c r="C4283" s="343" t="s">
        <v>4712</v>
      </c>
    </row>
    <row r="4284" spans="1:3" ht="14.25" customHeight="1">
      <c r="A4284" s="234" t="s">
        <v>1904</v>
      </c>
      <c r="B4284" s="227" t="s">
        <v>2370</v>
      </c>
      <c r="C4284" s="344"/>
    </row>
    <row r="4285" spans="1:3" ht="15" customHeight="1" thickBot="1">
      <c r="A4285" s="235" t="s">
        <v>1906</v>
      </c>
      <c r="B4285" s="236" t="s">
        <v>24</v>
      </c>
      <c r="C4285" s="345"/>
    </row>
    <row r="4286" spans="1:3">
      <c r="A4286" s="231" t="s">
        <v>1431</v>
      </c>
      <c r="B4286" s="232" t="s">
        <v>4713</v>
      </c>
      <c r="C4286" s="233" t="s">
        <v>1902</v>
      </c>
    </row>
    <row r="4287" spans="1:3" ht="14.25" customHeight="1">
      <c r="A4287" s="234" t="s">
        <v>1433</v>
      </c>
      <c r="B4287" s="227" t="s">
        <v>4714</v>
      </c>
      <c r="C4287" s="343" t="s">
        <v>4715</v>
      </c>
    </row>
    <row r="4288" spans="1:3" ht="14.25" customHeight="1">
      <c r="A4288" s="234" t="s">
        <v>1904</v>
      </c>
      <c r="B4288" s="227" t="s">
        <v>3540</v>
      </c>
      <c r="C4288" s="344"/>
    </row>
    <row r="4289" spans="1:3" ht="15" customHeight="1" thickBot="1">
      <c r="A4289" s="235" t="s">
        <v>1906</v>
      </c>
      <c r="B4289" s="236" t="s">
        <v>24</v>
      </c>
      <c r="C4289" s="345"/>
    </row>
    <row r="4290" spans="1:3">
      <c r="A4290" s="231" t="s">
        <v>1431</v>
      </c>
      <c r="B4290" s="232" t="s">
        <v>4716</v>
      </c>
      <c r="C4290" s="233" t="s">
        <v>1902</v>
      </c>
    </row>
    <row r="4291" spans="1:3" ht="14.25" customHeight="1">
      <c r="A4291" s="234" t="s">
        <v>1433</v>
      </c>
      <c r="B4291" s="227" t="s">
        <v>4717</v>
      </c>
      <c r="C4291" s="343" t="s">
        <v>4718</v>
      </c>
    </row>
    <row r="4292" spans="1:3" ht="14.25" customHeight="1">
      <c r="A4292" s="234" t="s">
        <v>1904</v>
      </c>
      <c r="B4292" s="227" t="s">
        <v>3540</v>
      </c>
      <c r="C4292" s="344"/>
    </row>
    <row r="4293" spans="1:3" ht="15" customHeight="1" thickBot="1">
      <c r="A4293" s="235" t="s">
        <v>1906</v>
      </c>
      <c r="B4293" s="236" t="s">
        <v>24</v>
      </c>
      <c r="C4293" s="345"/>
    </row>
    <row r="4294" spans="1:3">
      <c r="A4294" s="231" t="s">
        <v>1431</v>
      </c>
      <c r="B4294" s="232" t="s">
        <v>4719</v>
      </c>
      <c r="C4294" s="233" t="s">
        <v>1902</v>
      </c>
    </row>
    <row r="4295" spans="1:3" ht="14.25" customHeight="1">
      <c r="A4295" s="234" t="s">
        <v>1433</v>
      </c>
      <c r="B4295" s="227" t="s">
        <v>4720</v>
      </c>
      <c r="C4295" s="343" t="s">
        <v>4718</v>
      </c>
    </row>
    <row r="4296" spans="1:3" ht="14.25" customHeight="1">
      <c r="A4296" s="234" t="s">
        <v>1904</v>
      </c>
      <c r="B4296" s="227" t="s">
        <v>3540</v>
      </c>
      <c r="C4296" s="344"/>
    </row>
    <row r="4297" spans="1:3" ht="15" customHeight="1" thickBot="1">
      <c r="A4297" s="235" t="s">
        <v>1906</v>
      </c>
      <c r="B4297" s="236" t="s">
        <v>24</v>
      </c>
      <c r="C4297" s="345"/>
    </row>
    <row r="4298" spans="1:3">
      <c r="A4298" s="231" t="s">
        <v>1431</v>
      </c>
      <c r="B4298" s="232" t="s">
        <v>4721</v>
      </c>
      <c r="C4298" s="233" t="s">
        <v>1902</v>
      </c>
    </row>
    <row r="4299" spans="1:3" ht="22.5">
      <c r="A4299" s="234" t="s">
        <v>1433</v>
      </c>
      <c r="B4299" s="227" t="s">
        <v>4722</v>
      </c>
      <c r="C4299" s="343" t="s">
        <v>4112</v>
      </c>
    </row>
    <row r="4300" spans="1:3" ht="14.25" customHeight="1">
      <c r="A4300" s="234" t="s">
        <v>1904</v>
      </c>
      <c r="B4300" s="227" t="s">
        <v>3540</v>
      </c>
      <c r="C4300" s="344"/>
    </row>
    <row r="4301" spans="1:3" ht="15" customHeight="1" thickBot="1">
      <c r="A4301" s="235" t="s">
        <v>1906</v>
      </c>
      <c r="B4301" s="236" t="s">
        <v>24</v>
      </c>
      <c r="C4301" s="345"/>
    </row>
    <row r="4302" spans="1:3">
      <c r="A4302" s="231" t="s">
        <v>1431</v>
      </c>
      <c r="B4302" s="232" t="s">
        <v>4723</v>
      </c>
      <c r="C4302" s="233" t="s">
        <v>1902</v>
      </c>
    </row>
    <row r="4303" spans="1:3" ht="22.5">
      <c r="A4303" s="234" t="s">
        <v>1433</v>
      </c>
      <c r="B4303" s="227" t="s">
        <v>4724</v>
      </c>
      <c r="C4303" s="343" t="s">
        <v>4725</v>
      </c>
    </row>
    <row r="4304" spans="1:3" ht="14.25" customHeight="1">
      <c r="A4304" s="234" t="s">
        <v>1904</v>
      </c>
      <c r="B4304" s="227" t="s">
        <v>3540</v>
      </c>
      <c r="C4304" s="344"/>
    </row>
    <row r="4305" spans="1:3" ht="15" customHeight="1" thickBot="1">
      <c r="A4305" s="235" t="s">
        <v>1906</v>
      </c>
      <c r="B4305" s="236" t="s">
        <v>24</v>
      </c>
      <c r="C4305" s="345"/>
    </row>
    <row r="4306" spans="1:3">
      <c r="A4306" s="231" t="s">
        <v>1431</v>
      </c>
      <c r="B4306" s="232" t="s">
        <v>4726</v>
      </c>
      <c r="C4306" s="233" t="s">
        <v>1902</v>
      </c>
    </row>
    <row r="4307" spans="1:3" ht="22.5">
      <c r="A4307" s="234" t="s">
        <v>1433</v>
      </c>
      <c r="B4307" s="227" t="s">
        <v>1424</v>
      </c>
      <c r="C4307" s="343" t="s">
        <v>4727</v>
      </c>
    </row>
    <row r="4308" spans="1:3" ht="14.25" customHeight="1">
      <c r="A4308" s="234" t="s">
        <v>1904</v>
      </c>
      <c r="B4308" s="227" t="s">
        <v>1934</v>
      </c>
      <c r="C4308" s="344"/>
    </row>
    <row r="4309" spans="1:3" ht="15" customHeight="1" thickBot="1">
      <c r="A4309" s="235" t="s">
        <v>1906</v>
      </c>
      <c r="B4309" s="236" t="s">
        <v>24</v>
      </c>
      <c r="C4309" s="345"/>
    </row>
    <row r="4310" spans="1:3">
      <c r="A4310" s="231" t="s">
        <v>1431</v>
      </c>
      <c r="B4310" s="232" t="s">
        <v>4728</v>
      </c>
      <c r="C4310" s="233" t="s">
        <v>1902</v>
      </c>
    </row>
    <row r="4311" spans="1:3" ht="14.25" customHeight="1">
      <c r="A4311" s="234" t="s">
        <v>1433</v>
      </c>
      <c r="B4311" s="227" t="s">
        <v>4729</v>
      </c>
      <c r="C4311" s="343" t="s">
        <v>1915</v>
      </c>
    </row>
    <row r="4312" spans="1:3" ht="14.25" customHeight="1">
      <c r="A4312" s="234" t="s">
        <v>1904</v>
      </c>
      <c r="B4312" s="227" t="s">
        <v>2146</v>
      </c>
      <c r="C4312" s="344"/>
    </row>
    <row r="4313" spans="1:3" ht="15" customHeight="1" thickBot="1">
      <c r="A4313" s="235" t="s">
        <v>1906</v>
      </c>
      <c r="B4313" s="236" t="s">
        <v>26</v>
      </c>
      <c r="C4313" s="345"/>
    </row>
    <row r="4314" spans="1:3">
      <c r="A4314" s="231" t="s">
        <v>1431</v>
      </c>
      <c r="B4314" s="232" t="s">
        <v>4730</v>
      </c>
      <c r="C4314" s="233" t="s">
        <v>1902</v>
      </c>
    </row>
    <row r="4315" spans="1:3" ht="14.25" customHeight="1">
      <c r="A4315" s="234" t="s">
        <v>1433</v>
      </c>
      <c r="B4315" s="227" t="s">
        <v>4731</v>
      </c>
      <c r="C4315" s="343" t="s">
        <v>3259</v>
      </c>
    </row>
    <row r="4316" spans="1:3" ht="14.25" customHeight="1">
      <c r="A4316" s="234" t="s">
        <v>1904</v>
      </c>
      <c r="B4316" s="227" t="s">
        <v>1988</v>
      </c>
      <c r="C4316" s="344"/>
    </row>
    <row r="4317" spans="1:3" ht="15" customHeight="1" thickBot="1">
      <c r="A4317" s="235" t="s">
        <v>1906</v>
      </c>
      <c r="B4317" s="236" t="s">
        <v>27</v>
      </c>
      <c r="C4317" s="345"/>
    </row>
    <row r="4318" spans="1:3">
      <c r="A4318" s="231" t="s">
        <v>1431</v>
      </c>
      <c r="B4318" s="232" t="s">
        <v>4732</v>
      </c>
      <c r="C4318" s="233" t="s">
        <v>1902</v>
      </c>
    </row>
    <row r="4319" spans="1:3" ht="22.5">
      <c r="A4319" s="234" t="s">
        <v>1433</v>
      </c>
      <c r="B4319" s="227" t="s">
        <v>4733</v>
      </c>
      <c r="C4319" s="343" t="s">
        <v>4734</v>
      </c>
    </row>
    <row r="4320" spans="1:3" ht="14.25" customHeight="1">
      <c r="A4320" s="234" t="s">
        <v>1904</v>
      </c>
      <c r="B4320" s="227" t="s">
        <v>1934</v>
      </c>
      <c r="C4320" s="344"/>
    </row>
    <row r="4321" spans="1:3" ht="15" customHeight="1" thickBot="1">
      <c r="A4321" s="235" t="s">
        <v>1906</v>
      </c>
      <c r="B4321" s="236" t="s">
        <v>26</v>
      </c>
      <c r="C4321" s="345"/>
    </row>
    <row r="4322" spans="1:3">
      <c r="A4322" s="231" t="s">
        <v>1431</v>
      </c>
      <c r="B4322" s="232" t="s">
        <v>4735</v>
      </c>
      <c r="C4322" s="233" t="s">
        <v>1902</v>
      </c>
    </row>
    <row r="4323" spans="1:3" ht="22.5">
      <c r="A4323" s="234" t="s">
        <v>1433</v>
      </c>
      <c r="B4323" s="227" t="s">
        <v>4736</v>
      </c>
      <c r="C4323" s="343" t="s">
        <v>4734</v>
      </c>
    </row>
    <row r="4324" spans="1:3" ht="14.25" customHeight="1">
      <c r="A4324" s="234" t="s">
        <v>1904</v>
      </c>
      <c r="B4324" s="227" t="s">
        <v>1934</v>
      </c>
      <c r="C4324" s="344"/>
    </row>
    <row r="4325" spans="1:3" ht="15" customHeight="1" thickBot="1">
      <c r="A4325" s="235" t="s">
        <v>1906</v>
      </c>
      <c r="B4325" s="236" t="s">
        <v>26</v>
      </c>
      <c r="C4325" s="345"/>
    </row>
    <row r="4326" spans="1:3">
      <c r="A4326" s="231" t="s">
        <v>1431</v>
      </c>
      <c r="B4326" s="232" t="s">
        <v>4737</v>
      </c>
      <c r="C4326" s="233" t="s">
        <v>1902</v>
      </c>
    </row>
    <row r="4327" spans="1:3" ht="14.25" customHeight="1">
      <c r="A4327" s="234" t="s">
        <v>1433</v>
      </c>
      <c r="B4327" s="227" t="s">
        <v>4738</v>
      </c>
      <c r="C4327" s="343" t="s">
        <v>4739</v>
      </c>
    </row>
    <row r="4328" spans="1:3" ht="14.25" customHeight="1">
      <c r="A4328" s="234" t="s">
        <v>1904</v>
      </c>
      <c r="B4328" s="227" t="s">
        <v>1934</v>
      </c>
      <c r="C4328" s="344"/>
    </row>
    <row r="4329" spans="1:3" ht="15" customHeight="1" thickBot="1">
      <c r="A4329" s="235" t="s">
        <v>1906</v>
      </c>
      <c r="B4329" s="236" t="s">
        <v>24</v>
      </c>
      <c r="C4329" s="345"/>
    </row>
    <row r="4330" spans="1:3">
      <c r="A4330" s="231" t="s">
        <v>1431</v>
      </c>
      <c r="B4330" s="232" t="s">
        <v>4740</v>
      </c>
      <c r="C4330" s="233" t="s">
        <v>1902</v>
      </c>
    </row>
    <row r="4331" spans="1:3" ht="22.5">
      <c r="A4331" s="234" t="s">
        <v>1433</v>
      </c>
      <c r="B4331" s="227" t="s">
        <v>4741</v>
      </c>
      <c r="C4331" s="343" t="s">
        <v>3757</v>
      </c>
    </row>
    <row r="4332" spans="1:3" ht="14.25" customHeight="1">
      <c r="A4332" s="234" t="s">
        <v>1904</v>
      </c>
      <c r="B4332" s="227" t="s">
        <v>1930</v>
      </c>
      <c r="C4332" s="344"/>
    </row>
    <row r="4333" spans="1:3" ht="15" customHeight="1" thickBot="1">
      <c r="A4333" s="235" t="s">
        <v>1906</v>
      </c>
      <c r="B4333" s="236" t="s">
        <v>27</v>
      </c>
      <c r="C4333" s="345"/>
    </row>
    <row r="4334" spans="1:3">
      <c r="A4334" s="231" t="s">
        <v>1431</v>
      </c>
      <c r="B4334" s="232" t="s">
        <v>4742</v>
      </c>
      <c r="C4334" s="233" t="s">
        <v>1902</v>
      </c>
    </row>
    <row r="4335" spans="1:3" ht="22.5">
      <c r="A4335" s="234" t="s">
        <v>1433</v>
      </c>
      <c r="B4335" s="227" t="s">
        <v>4743</v>
      </c>
      <c r="C4335" s="343" t="s">
        <v>3757</v>
      </c>
    </row>
    <row r="4336" spans="1:3" ht="14.25" customHeight="1">
      <c r="A4336" s="234" t="s">
        <v>1904</v>
      </c>
      <c r="B4336" s="227" t="s">
        <v>1930</v>
      </c>
      <c r="C4336" s="344"/>
    </row>
    <row r="4337" spans="1:3" ht="15" customHeight="1" thickBot="1">
      <c r="A4337" s="235" t="s">
        <v>1906</v>
      </c>
      <c r="B4337" s="236" t="s">
        <v>27</v>
      </c>
      <c r="C4337" s="345"/>
    </row>
    <row r="4338" spans="1:3">
      <c r="A4338" s="231" t="s">
        <v>1431</v>
      </c>
      <c r="B4338" s="232" t="s">
        <v>4744</v>
      </c>
      <c r="C4338" s="233" t="s">
        <v>1902</v>
      </c>
    </row>
    <row r="4339" spans="1:3" ht="22.5">
      <c r="A4339" s="234" t="s">
        <v>1433</v>
      </c>
      <c r="B4339" s="227" t="s">
        <v>4745</v>
      </c>
      <c r="C4339" s="343" t="s">
        <v>3760</v>
      </c>
    </row>
    <row r="4340" spans="1:3" ht="14.25" customHeight="1">
      <c r="A4340" s="234" t="s">
        <v>1904</v>
      </c>
      <c r="B4340" s="227" t="s">
        <v>1930</v>
      </c>
      <c r="C4340" s="344"/>
    </row>
    <row r="4341" spans="1:3" ht="15" customHeight="1" thickBot="1">
      <c r="A4341" s="235" t="s">
        <v>1906</v>
      </c>
      <c r="B4341" s="236" t="s">
        <v>27</v>
      </c>
      <c r="C4341" s="345"/>
    </row>
    <row r="4342" spans="1:3">
      <c r="A4342" s="231" t="s">
        <v>1431</v>
      </c>
      <c r="B4342" s="232" t="s">
        <v>4746</v>
      </c>
      <c r="C4342" s="233" t="s">
        <v>1902</v>
      </c>
    </row>
    <row r="4343" spans="1:3" ht="22.5">
      <c r="A4343" s="234" t="s">
        <v>1433</v>
      </c>
      <c r="B4343" s="227" t="s">
        <v>4747</v>
      </c>
      <c r="C4343" s="343" t="s">
        <v>3757</v>
      </c>
    </row>
    <row r="4344" spans="1:3" ht="14.25" customHeight="1">
      <c r="A4344" s="234" t="s">
        <v>1904</v>
      </c>
      <c r="B4344" s="227" t="s">
        <v>1930</v>
      </c>
      <c r="C4344" s="344"/>
    </row>
    <row r="4345" spans="1:3" ht="15" customHeight="1" thickBot="1">
      <c r="A4345" s="235" t="s">
        <v>1906</v>
      </c>
      <c r="B4345" s="236" t="s">
        <v>27</v>
      </c>
      <c r="C4345" s="345"/>
    </row>
    <row r="4346" spans="1:3">
      <c r="A4346" s="231" t="s">
        <v>1431</v>
      </c>
      <c r="B4346" s="232" t="s">
        <v>4748</v>
      </c>
      <c r="C4346" s="233" t="s">
        <v>1902</v>
      </c>
    </row>
    <row r="4347" spans="1:3" ht="22.5">
      <c r="A4347" s="234" t="s">
        <v>1433</v>
      </c>
      <c r="B4347" s="227" t="s">
        <v>4747</v>
      </c>
      <c r="C4347" s="343" t="s">
        <v>3757</v>
      </c>
    </row>
    <row r="4348" spans="1:3" ht="14.25" customHeight="1">
      <c r="A4348" s="234" t="s">
        <v>1904</v>
      </c>
      <c r="B4348" s="227" t="s">
        <v>1930</v>
      </c>
      <c r="C4348" s="344"/>
    </row>
    <row r="4349" spans="1:3" ht="15" customHeight="1" thickBot="1">
      <c r="A4349" s="235" t="s">
        <v>1906</v>
      </c>
      <c r="B4349" s="236" t="s">
        <v>27</v>
      </c>
      <c r="C4349" s="345"/>
    </row>
    <row r="4350" spans="1:3">
      <c r="A4350" s="231" t="s">
        <v>1431</v>
      </c>
      <c r="B4350" s="232" t="s">
        <v>4749</v>
      </c>
      <c r="C4350" s="233" t="s">
        <v>1902</v>
      </c>
    </row>
    <row r="4351" spans="1:3" ht="22.5">
      <c r="A4351" s="234" t="s">
        <v>1433</v>
      </c>
      <c r="B4351" s="227" t="s">
        <v>4750</v>
      </c>
      <c r="C4351" s="343" t="s">
        <v>3757</v>
      </c>
    </row>
    <row r="4352" spans="1:3" ht="14.25" customHeight="1">
      <c r="A4352" s="234" t="s">
        <v>1904</v>
      </c>
      <c r="B4352" s="227" t="s">
        <v>1930</v>
      </c>
      <c r="C4352" s="344"/>
    </row>
    <row r="4353" spans="1:3" ht="15" customHeight="1" thickBot="1">
      <c r="A4353" s="235" t="s">
        <v>1906</v>
      </c>
      <c r="B4353" s="236" t="s">
        <v>27</v>
      </c>
      <c r="C4353" s="345"/>
    </row>
    <row r="4354" spans="1:3">
      <c r="A4354" s="231" t="s">
        <v>1431</v>
      </c>
      <c r="B4354" s="232" t="s">
        <v>4751</v>
      </c>
      <c r="C4354" s="233" t="s">
        <v>1902</v>
      </c>
    </row>
    <row r="4355" spans="1:3" ht="22.5">
      <c r="A4355" s="234" t="s">
        <v>1433</v>
      </c>
      <c r="B4355" s="227" t="s">
        <v>4752</v>
      </c>
      <c r="C4355" s="343" t="s">
        <v>3757</v>
      </c>
    </row>
    <row r="4356" spans="1:3" ht="14.25" customHeight="1">
      <c r="A4356" s="234" t="s">
        <v>1904</v>
      </c>
      <c r="B4356" s="227" t="s">
        <v>1930</v>
      </c>
      <c r="C4356" s="344"/>
    </row>
    <row r="4357" spans="1:3" ht="15" customHeight="1" thickBot="1">
      <c r="A4357" s="235" t="s">
        <v>1906</v>
      </c>
      <c r="B4357" s="236" t="s">
        <v>27</v>
      </c>
      <c r="C4357" s="345"/>
    </row>
    <row r="4358" spans="1:3">
      <c r="A4358" s="231" t="s">
        <v>1431</v>
      </c>
      <c r="B4358" s="232" t="s">
        <v>4753</v>
      </c>
      <c r="C4358" s="233" t="s">
        <v>1902</v>
      </c>
    </row>
    <row r="4359" spans="1:3" ht="22.5">
      <c r="A4359" s="234" t="s">
        <v>1433</v>
      </c>
      <c r="B4359" s="227" t="s">
        <v>4754</v>
      </c>
      <c r="C4359" s="343" t="s">
        <v>4755</v>
      </c>
    </row>
    <row r="4360" spans="1:3" ht="14.25" customHeight="1">
      <c r="A4360" s="234" t="s">
        <v>1904</v>
      </c>
      <c r="B4360" s="227" t="s">
        <v>1930</v>
      </c>
      <c r="C4360" s="344"/>
    </row>
    <row r="4361" spans="1:3" ht="15" customHeight="1" thickBot="1">
      <c r="A4361" s="235" t="s">
        <v>1906</v>
      </c>
      <c r="B4361" s="236" t="s">
        <v>27</v>
      </c>
      <c r="C4361" s="345"/>
    </row>
    <row r="4362" spans="1:3">
      <c r="A4362" s="231" t="s">
        <v>1431</v>
      </c>
      <c r="B4362" s="232" t="s">
        <v>4756</v>
      </c>
      <c r="C4362" s="233" t="s">
        <v>1902</v>
      </c>
    </row>
    <row r="4363" spans="1:3" ht="14.25" customHeight="1">
      <c r="A4363" s="234" t="s">
        <v>1433</v>
      </c>
      <c r="B4363" s="227" t="s">
        <v>4757</v>
      </c>
      <c r="C4363" s="343" t="s">
        <v>3404</v>
      </c>
    </row>
    <row r="4364" spans="1:3" ht="14.25" customHeight="1">
      <c r="A4364" s="234" t="s">
        <v>1904</v>
      </c>
      <c r="B4364" s="227" t="s">
        <v>1996</v>
      </c>
      <c r="C4364" s="344"/>
    </row>
    <row r="4365" spans="1:3" ht="15" customHeight="1" thickBot="1">
      <c r="A4365" s="235" t="s">
        <v>1906</v>
      </c>
      <c r="B4365" s="236" t="s">
        <v>27</v>
      </c>
      <c r="C4365" s="345"/>
    </row>
    <row r="4366" spans="1:3">
      <c r="A4366" s="231" t="s">
        <v>1431</v>
      </c>
      <c r="B4366" s="232" t="s">
        <v>4758</v>
      </c>
      <c r="C4366" s="233" t="s">
        <v>1902</v>
      </c>
    </row>
    <row r="4367" spans="1:3" ht="14.25" customHeight="1">
      <c r="A4367" s="234" t="s">
        <v>1433</v>
      </c>
      <c r="B4367" s="227" t="s">
        <v>4759</v>
      </c>
      <c r="C4367" s="343" t="s">
        <v>4760</v>
      </c>
    </row>
    <row r="4368" spans="1:3" ht="14.25" customHeight="1">
      <c r="A4368" s="234" t="s">
        <v>1904</v>
      </c>
      <c r="B4368" s="227" t="s">
        <v>1930</v>
      </c>
      <c r="C4368" s="344"/>
    </row>
    <row r="4369" spans="1:3" ht="15" customHeight="1" thickBot="1">
      <c r="A4369" s="235" t="s">
        <v>1906</v>
      </c>
      <c r="B4369" s="236" t="s">
        <v>27</v>
      </c>
      <c r="C4369" s="345"/>
    </row>
    <row r="4370" spans="1:3">
      <c r="A4370" s="231" t="s">
        <v>1431</v>
      </c>
      <c r="B4370" s="232" t="s">
        <v>4761</v>
      </c>
      <c r="C4370" s="233" t="s">
        <v>1902</v>
      </c>
    </row>
    <row r="4371" spans="1:3" ht="14.25" customHeight="1">
      <c r="A4371" s="234" t="s">
        <v>1433</v>
      </c>
      <c r="B4371" s="227" t="s">
        <v>4762</v>
      </c>
      <c r="C4371" s="343" t="s">
        <v>4763</v>
      </c>
    </row>
    <row r="4372" spans="1:3" ht="14.25" customHeight="1">
      <c r="A4372" s="234" t="s">
        <v>1904</v>
      </c>
      <c r="B4372" s="227" t="s">
        <v>1988</v>
      </c>
      <c r="C4372" s="344"/>
    </row>
    <row r="4373" spans="1:3" ht="15" customHeight="1" thickBot="1">
      <c r="A4373" s="235" t="s">
        <v>1906</v>
      </c>
      <c r="B4373" s="236" t="s">
        <v>27</v>
      </c>
      <c r="C4373" s="345"/>
    </row>
    <row r="4374" spans="1:3">
      <c r="A4374" s="231" t="s">
        <v>1431</v>
      </c>
      <c r="B4374" s="232" t="s">
        <v>4764</v>
      </c>
      <c r="C4374" s="233" t="s">
        <v>1902</v>
      </c>
    </row>
    <row r="4375" spans="1:3" ht="22.5">
      <c r="A4375" s="234" t="s">
        <v>1433</v>
      </c>
      <c r="B4375" s="227" t="s">
        <v>4765</v>
      </c>
      <c r="C4375" s="343" t="s">
        <v>4766</v>
      </c>
    </row>
    <row r="4376" spans="1:3" ht="14.25" customHeight="1">
      <c r="A4376" s="234" t="s">
        <v>1904</v>
      </c>
      <c r="B4376" s="227" t="s">
        <v>1996</v>
      </c>
      <c r="C4376" s="344"/>
    </row>
    <row r="4377" spans="1:3" ht="15" customHeight="1" thickBot="1">
      <c r="A4377" s="235" t="s">
        <v>1906</v>
      </c>
      <c r="B4377" s="236" t="s">
        <v>27</v>
      </c>
      <c r="C4377" s="345"/>
    </row>
    <row r="4378" spans="1:3">
      <c r="A4378" s="231" t="s">
        <v>1431</v>
      </c>
      <c r="B4378" s="232" t="s">
        <v>4767</v>
      </c>
      <c r="C4378" s="233" t="s">
        <v>1902</v>
      </c>
    </row>
    <row r="4379" spans="1:3" ht="14.25" customHeight="1">
      <c r="A4379" s="234" t="s">
        <v>1433</v>
      </c>
      <c r="B4379" s="227" t="s">
        <v>4768</v>
      </c>
      <c r="C4379" s="343" t="s">
        <v>4769</v>
      </c>
    </row>
    <row r="4380" spans="1:3" ht="14.25" customHeight="1">
      <c r="A4380" s="234" t="s">
        <v>1904</v>
      </c>
      <c r="B4380" s="227" t="s">
        <v>1977</v>
      </c>
      <c r="C4380" s="344"/>
    </row>
    <row r="4381" spans="1:3" ht="15" customHeight="1" thickBot="1">
      <c r="A4381" s="235" t="s">
        <v>1906</v>
      </c>
      <c r="B4381" s="236" t="s">
        <v>24</v>
      </c>
      <c r="C4381" s="345"/>
    </row>
    <row r="4382" spans="1:3">
      <c r="A4382" s="231" t="s">
        <v>1431</v>
      </c>
      <c r="B4382" s="232" t="s">
        <v>4770</v>
      </c>
      <c r="C4382" s="233" t="s">
        <v>1902</v>
      </c>
    </row>
    <row r="4383" spans="1:3" ht="22.5">
      <c r="A4383" s="234" t="s">
        <v>1433</v>
      </c>
      <c r="B4383" s="227" t="s">
        <v>4771</v>
      </c>
      <c r="C4383" s="343" t="s">
        <v>4772</v>
      </c>
    </row>
    <row r="4384" spans="1:3" ht="14.25" customHeight="1">
      <c r="A4384" s="234" t="s">
        <v>1904</v>
      </c>
      <c r="B4384" s="227" t="s">
        <v>1977</v>
      </c>
      <c r="C4384" s="344"/>
    </row>
    <row r="4385" spans="1:3" ht="15" customHeight="1" thickBot="1">
      <c r="A4385" s="235" t="s">
        <v>1906</v>
      </c>
      <c r="B4385" s="236" t="s">
        <v>24</v>
      </c>
      <c r="C4385" s="345"/>
    </row>
    <row r="4386" spans="1:3">
      <c r="A4386" s="231" t="s">
        <v>1431</v>
      </c>
      <c r="B4386" s="232" t="s">
        <v>4773</v>
      </c>
      <c r="C4386" s="233" t="s">
        <v>1902</v>
      </c>
    </row>
    <row r="4387" spans="1:3" ht="14.25" customHeight="1">
      <c r="A4387" s="234" t="s">
        <v>1433</v>
      </c>
      <c r="B4387" s="227" t="s">
        <v>4774</v>
      </c>
      <c r="C4387" s="343" t="s">
        <v>4775</v>
      </c>
    </row>
    <row r="4388" spans="1:3" ht="14.25" customHeight="1">
      <c r="A4388" s="234" t="s">
        <v>1904</v>
      </c>
      <c r="B4388" s="227" t="s">
        <v>1996</v>
      </c>
      <c r="C4388" s="344"/>
    </row>
    <row r="4389" spans="1:3" ht="15" customHeight="1" thickBot="1">
      <c r="A4389" s="235" t="s">
        <v>1906</v>
      </c>
      <c r="B4389" s="236" t="s">
        <v>27</v>
      </c>
      <c r="C4389" s="345"/>
    </row>
    <row r="4390" spans="1:3">
      <c r="A4390" s="231" t="s">
        <v>1431</v>
      </c>
      <c r="B4390" s="232" t="s">
        <v>4776</v>
      </c>
      <c r="C4390" s="233" t="s">
        <v>1902</v>
      </c>
    </row>
    <row r="4391" spans="1:3" ht="14.25" customHeight="1">
      <c r="A4391" s="234" t="s">
        <v>1433</v>
      </c>
      <c r="B4391" s="227" t="s">
        <v>4777</v>
      </c>
      <c r="C4391" s="343" t="s">
        <v>4778</v>
      </c>
    </row>
    <row r="4392" spans="1:3" ht="14.25" customHeight="1">
      <c r="A4392" s="234" t="s">
        <v>1904</v>
      </c>
      <c r="B4392" s="227" t="s">
        <v>1934</v>
      </c>
      <c r="C4392" s="344"/>
    </row>
    <row r="4393" spans="1:3" ht="15" customHeight="1" thickBot="1">
      <c r="A4393" s="235" t="s">
        <v>1906</v>
      </c>
      <c r="B4393" s="236" t="s">
        <v>24</v>
      </c>
      <c r="C4393" s="345"/>
    </row>
    <row r="4394" spans="1:3">
      <c r="A4394" s="231" t="s">
        <v>1431</v>
      </c>
      <c r="B4394" s="232" t="s">
        <v>4779</v>
      </c>
      <c r="C4394" s="233" t="s">
        <v>1902</v>
      </c>
    </row>
    <row r="4395" spans="1:3" ht="22.5">
      <c r="A4395" s="234" t="s">
        <v>1433</v>
      </c>
      <c r="B4395" s="227" t="s">
        <v>4780</v>
      </c>
      <c r="C4395" s="343" t="s">
        <v>4781</v>
      </c>
    </row>
    <row r="4396" spans="1:3" ht="14.25" customHeight="1">
      <c r="A4396" s="234" t="s">
        <v>1904</v>
      </c>
      <c r="B4396" s="227" t="s">
        <v>1934</v>
      </c>
      <c r="C4396" s="344"/>
    </row>
    <row r="4397" spans="1:3" ht="15" customHeight="1" thickBot="1">
      <c r="A4397" s="235" t="s">
        <v>1906</v>
      </c>
      <c r="B4397" s="236" t="s">
        <v>24</v>
      </c>
      <c r="C4397" s="345"/>
    </row>
    <row r="4398" spans="1:3">
      <c r="A4398" s="231" t="s">
        <v>1431</v>
      </c>
      <c r="B4398" s="232" t="s">
        <v>4782</v>
      </c>
      <c r="C4398" s="233" t="s">
        <v>1902</v>
      </c>
    </row>
    <row r="4399" spans="1:3" ht="14.25" customHeight="1">
      <c r="A4399" s="234" t="s">
        <v>1433</v>
      </c>
      <c r="B4399" s="227" t="s">
        <v>4783</v>
      </c>
      <c r="C4399" s="343" t="s">
        <v>4784</v>
      </c>
    </row>
    <row r="4400" spans="1:3" ht="14.25" customHeight="1">
      <c r="A4400" s="234" t="s">
        <v>1904</v>
      </c>
      <c r="B4400" s="227" t="s">
        <v>2370</v>
      </c>
      <c r="C4400" s="344"/>
    </row>
    <row r="4401" spans="1:3" ht="15" customHeight="1" thickBot="1">
      <c r="A4401" s="235" t="s">
        <v>1906</v>
      </c>
      <c r="B4401" s="236" t="s">
        <v>24</v>
      </c>
      <c r="C4401" s="345"/>
    </row>
    <row r="4402" spans="1:3">
      <c r="A4402" s="231" t="s">
        <v>1431</v>
      </c>
      <c r="B4402" s="232" t="s">
        <v>4785</v>
      </c>
      <c r="C4402" s="233" t="s">
        <v>1902</v>
      </c>
    </row>
    <row r="4403" spans="1:3" ht="22.5">
      <c r="A4403" s="234" t="s">
        <v>1433</v>
      </c>
      <c r="B4403" s="227" t="s">
        <v>4786</v>
      </c>
      <c r="C4403" s="343" t="s">
        <v>3766</v>
      </c>
    </row>
    <row r="4404" spans="1:3" ht="14.25" customHeight="1">
      <c r="A4404" s="234" t="s">
        <v>1904</v>
      </c>
      <c r="B4404" s="227" t="s">
        <v>1988</v>
      </c>
      <c r="C4404" s="344"/>
    </row>
    <row r="4405" spans="1:3" ht="15" customHeight="1" thickBot="1">
      <c r="A4405" s="235" t="s">
        <v>1906</v>
      </c>
      <c r="B4405" s="236" t="s">
        <v>27</v>
      </c>
      <c r="C4405" s="345"/>
    </row>
    <row r="4406" spans="1:3">
      <c r="A4406" s="231" t="s">
        <v>1431</v>
      </c>
      <c r="B4406" s="232" t="s">
        <v>4787</v>
      </c>
      <c r="C4406" s="233" t="s">
        <v>1902</v>
      </c>
    </row>
    <row r="4407" spans="1:3" ht="14.25" customHeight="1">
      <c r="A4407" s="234" t="s">
        <v>1433</v>
      </c>
      <c r="B4407" s="227" t="s">
        <v>4788</v>
      </c>
      <c r="C4407" s="343" t="s">
        <v>4789</v>
      </c>
    </row>
    <row r="4408" spans="1:3" ht="14.25" customHeight="1">
      <c r="A4408" s="234" t="s">
        <v>1904</v>
      </c>
      <c r="B4408" s="227" t="s">
        <v>1977</v>
      </c>
      <c r="C4408" s="344"/>
    </row>
    <row r="4409" spans="1:3" ht="15" customHeight="1" thickBot="1">
      <c r="A4409" s="235" t="s">
        <v>1906</v>
      </c>
      <c r="B4409" s="236" t="s">
        <v>24</v>
      </c>
      <c r="C4409" s="345"/>
    </row>
    <row r="4410" spans="1:3">
      <c r="A4410" s="231" t="s">
        <v>1431</v>
      </c>
      <c r="B4410" s="232" t="s">
        <v>4790</v>
      </c>
      <c r="C4410" s="233" t="s">
        <v>1902</v>
      </c>
    </row>
    <row r="4411" spans="1:3" ht="14.25" customHeight="1">
      <c r="A4411" s="234" t="s">
        <v>1433</v>
      </c>
      <c r="B4411" s="227" t="s">
        <v>4791</v>
      </c>
      <c r="C4411" s="343" t="s">
        <v>3140</v>
      </c>
    </row>
    <row r="4412" spans="1:3" ht="14.25" customHeight="1">
      <c r="A4412" s="234" t="s">
        <v>1904</v>
      </c>
      <c r="B4412" s="227" t="s">
        <v>1930</v>
      </c>
      <c r="C4412" s="344"/>
    </row>
    <row r="4413" spans="1:3" ht="15" customHeight="1" thickBot="1">
      <c r="A4413" s="235" t="s">
        <v>1906</v>
      </c>
      <c r="B4413" s="236" t="s">
        <v>26</v>
      </c>
      <c r="C4413" s="345"/>
    </row>
    <row r="4414" spans="1:3">
      <c r="A4414" s="231" t="s">
        <v>1431</v>
      </c>
      <c r="B4414" s="232" t="s">
        <v>4792</v>
      </c>
      <c r="C4414" s="233" t="s">
        <v>1902</v>
      </c>
    </row>
    <row r="4415" spans="1:3" ht="14.25" customHeight="1">
      <c r="A4415" s="234" t="s">
        <v>1433</v>
      </c>
      <c r="B4415" s="227" t="s">
        <v>4793</v>
      </c>
      <c r="C4415" s="343" t="s">
        <v>4794</v>
      </c>
    </row>
    <row r="4416" spans="1:3" ht="14.25" customHeight="1">
      <c r="A4416" s="234" t="s">
        <v>1904</v>
      </c>
      <c r="B4416" s="227" t="s">
        <v>1992</v>
      </c>
      <c r="C4416" s="344"/>
    </row>
    <row r="4417" spans="1:3" ht="15" customHeight="1" thickBot="1">
      <c r="A4417" s="235" t="s">
        <v>1906</v>
      </c>
      <c r="B4417" s="236" t="s">
        <v>27</v>
      </c>
      <c r="C4417" s="345"/>
    </row>
    <row r="4418" spans="1:3">
      <c r="A4418" s="231" t="s">
        <v>1431</v>
      </c>
      <c r="B4418" s="232" t="s">
        <v>4795</v>
      </c>
      <c r="C4418" s="233" t="s">
        <v>1902</v>
      </c>
    </row>
    <row r="4419" spans="1:3" ht="14.25" customHeight="1">
      <c r="A4419" s="234" t="s">
        <v>1433</v>
      </c>
      <c r="B4419" s="227" t="s">
        <v>4796</v>
      </c>
      <c r="C4419" s="343" t="s">
        <v>4797</v>
      </c>
    </row>
    <row r="4420" spans="1:3" ht="14.25" customHeight="1">
      <c r="A4420" s="234" t="s">
        <v>1904</v>
      </c>
      <c r="B4420" s="227" t="s">
        <v>1992</v>
      </c>
      <c r="C4420" s="344"/>
    </row>
    <row r="4421" spans="1:3" ht="15" customHeight="1" thickBot="1">
      <c r="A4421" s="235" t="s">
        <v>1906</v>
      </c>
      <c r="B4421" s="236" t="s">
        <v>27</v>
      </c>
      <c r="C4421" s="345"/>
    </row>
    <row r="4422" spans="1:3">
      <c r="A4422" s="231" t="s">
        <v>1431</v>
      </c>
      <c r="B4422" s="232" t="s">
        <v>4798</v>
      </c>
      <c r="C4422" s="233" t="s">
        <v>1902</v>
      </c>
    </row>
    <row r="4423" spans="1:3" ht="33.75">
      <c r="A4423" s="234" t="s">
        <v>1433</v>
      </c>
      <c r="B4423" s="227" t="s">
        <v>4799</v>
      </c>
      <c r="C4423" s="343" t="s">
        <v>4800</v>
      </c>
    </row>
    <row r="4424" spans="1:3" ht="14.25" customHeight="1">
      <c r="A4424" s="234" t="s">
        <v>1904</v>
      </c>
      <c r="B4424" s="227" t="s">
        <v>1977</v>
      </c>
      <c r="C4424" s="344"/>
    </row>
    <row r="4425" spans="1:3" ht="15" customHeight="1" thickBot="1">
      <c r="A4425" s="235" t="s">
        <v>1906</v>
      </c>
      <c r="B4425" s="236" t="s">
        <v>24</v>
      </c>
      <c r="C4425" s="345"/>
    </row>
    <row r="4426" spans="1:3">
      <c r="A4426" s="231" t="s">
        <v>1431</v>
      </c>
      <c r="B4426" s="232" t="s">
        <v>4801</v>
      </c>
      <c r="C4426" s="233" t="s">
        <v>1902</v>
      </c>
    </row>
    <row r="4427" spans="1:3" ht="14.25" customHeight="1">
      <c r="A4427" s="234" t="s">
        <v>1433</v>
      </c>
      <c r="B4427" s="227" t="s">
        <v>4802</v>
      </c>
      <c r="C4427" s="343" t="s">
        <v>4739</v>
      </c>
    </row>
    <row r="4428" spans="1:3" ht="14.25" customHeight="1">
      <c r="A4428" s="234" t="s">
        <v>1904</v>
      </c>
      <c r="B4428" s="227" t="s">
        <v>1977</v>
      </c>
      <c r="C4428" s="344"/>
    </row>
    <row r="4429" spans="1:3" ht="15" customHeight="1" thickBot="1">
      <c r="A4429" s="235" t="s">
        <v>1906</v>
      </c>
      <c r="B4429" s="236" t="s">
        <v>24</v>
      </c>
      <c r="C4429" s="345"/>
    </row>
    <row r="4430" spans="1:3">
      <c r="A4430" s="231" t="s">
        <v>1431</v>
      </c>
      <c r="B4430" s="232" t="s">
        <v>4803</v>
      </c>
      <c r="C4430" s="233" t="s">
        <v>1902</v>
      </c>
    </row>
    <row r="4431" spans="1:3" ht="14.25" customHeight="1">
      <c r="A4431" s="234" t="s">
        <v>1433</v>
      </c>
      <c r="B4431" s="227" t="s">
        <v>4804</v>
      </c>
      <c r="C4431" s="343" t="s">
        <v>4739</v>
      </c>
    </row>
    <row r="4432" spans="1:3" ht="14.25" customHeight="1">
      <c r="A4432" s="234" t="s">
        <v>1904</v>
      </c>
      <c r="B4432" s="227" t="s">
        <v>1977</v>
      </c>
      <c r="C4432" s="344"/>
    </row>
    <row r="4433" spans="1:3" ht="15" customHeight="1" thickBot="1">
      <c r="A4433" s="235" t="s">
        <v>1906</v>
      </c>
      <c r="B4433" s="236" t="s">
        <v>24</v>
      </c>
      <c r="C4433" s="345"/>
    </row>
    <row r="4434" spans="1:3">
      <c r="A4434" s="231" t="s">
        <v>1431</v>
      </c>
      <c r="B4434" s="232" t="s">
        <v>4805</v>
      </c>
      <c r="C4434" s="233" t="s">
        <v>1902</v>
      </c>
    </row>
    <row r="4435" spans="1:3" ht="14.25" customHeight="1">
      <c r="A4435" s="234" t="s">
        <v>1433</v>
      </c>
      <c r="B4435" s="227" t="s">
        <v>4806</v>
      </c>
      <c r="C4435" s="343" t="s">
        <v>4807</v>
      </c>
    </row>
    <row r="4436" spans="1:3" ht="14.25" customHeight="1">
      <c r="A4436" s="234" t="s">
        <v>1904</v>
      </c>
      <c r="B4436" s="227" t="s">
        <v>2052</v>
      </c>
      <c r="C4436" s="344"/>
    </row>
    <row r="4437" spans="1:3" ht="15" customHeight="1" thickBot="1">
      <c r="A4437" s="235" t="s">
        <v>1906</v>
      </c>
      <c r="B4437" s="236" t="s">
        <v>27</v>
      </c>
      <c r="C4437" s="345"/>
    </row>
    <row r="4438" spans="1:3">
      <c r="A4438" s="231" t="s">
        <v>1431</v>
      </c>
      <c r="B4438" s="232" t="s">
        <v>4808</v>
      </c>
      <c r="C4438" s="233" t="s">
        <v>1902</v>
      </c>
    </row>
    <row r="4439" spans="1:3" ht="14.25" customHeight="1">
      <c r="A4439" s="234" t="s">
        <v>1433</v>
      </c>
      <c r="B4439" s="227" t="s">
        <v>4809</v>
      </c>
      <c r="C4439" s="343" t="s">
        <v>4130</v>
      </c>
    </row>
    <row r="4440" spans="1:3" ht="14.25" customHeight="1">
      <c r="A4440" s="234" t="s">
        <v>1904</v>
      </c>
      <c r="B4440" s="227" t="s">
        <v>1992</v>
      </c>
      <c r="C4440" s="344"/>
    </row>
    <row r="4441" spans="1:3" ht="15" customHeight="1" thickBot="1">
      <c r="A4441" s="235" t="s">
        <v>1906</v>
      </c>
      <c r="B4441" s="236" t="s">
        <v>27</v>
      </c>
      <c r="C4441" s="345"/>
    </row>
    <row r="4442" spans="1:3">
      <c r="A4442" s="231" t="s">
        <v>1431</v>
      </c>
      <c r="B4442" s="232" t="s">
        <v>4810</v>
      </c>
      <c r="C4442" s="233" t="s">
        <v>1902</v>
      </c>
    </row>
    <row r="4443" spans="1:3" ht="22.5">
      <c r="A4443" s="234" t="s">
        <v>1433</v>
      </c>
      <c r="B4443" s="227" t="s">
        <v>4811</v>
      </c>
      <c r="C4443" s="343" t="s">
        <v>4130</v>
      </c>
    </row>
    <row r="4444" spans="1:3" ht="14.25" customHeight="1">
      <c r="A4444" s="234" t="s">
        <v>1904</v>
      </c>
      <c r="B4444" s="227" t="s">
        <v>1992</v>
      </c>
      <c r="C4444" s="344"/>
    </row>
    <row r="4445" spans="1:3" ht="15" customHeight="1" thickBot="1">
      <c r="A4445" s="235" t="s">
        <v>1906</v>
      </c>
      <c r="B4445" s="236" t="s">
        <v>27</v>
      </c>
      <c r="C4445" s="345"/>
    </row>
    <row r="4446" spans="1:3">
      <c r="A4446" s="231" t="s">
        <v>1431</v>
      </c>
      <c r="B4446" s="232" t="s">
        <v>4812</v>
      </c>
      <c r="C4446" s="233" t="s">
        <v>1902</v>
      </c>
    </row>
    <row r="4447" spans="1:3" ht="14.25" customHeight="1">
      <c r="A4447" s="234" t="s">
        <v>1433</v>
      </c>
      <c r="B4447" s="227" t="s">
        <v>4813</v>
      </c>
      <c r="C4447" s="343" t="s">
        <v>4814</v>
      </c>
    </row>
    <row r="4448" spans="1:3" ht="14.25" customHeight="1">
      <c r="A4448" s="234" t="s">
        <v>1904</v>
      </c>
      <c r="B4448" s="227" t="s">
        <v>1992</v>
      </c>
      <c r="C4448" s="344"/>
    </row>
    <row r="4449" spans="1:3" ht="15" customHeight="1" thickBot="1">
      <c r="A4449" s="235" t="s">
        <v>1906</v>
      </c>
      <c r="B4449" s="236" t="s">
        <v>27</v>
      </c>
      <c r="C4449" s="345"/>
    </row>
    <row r="4450" spans="1:3">
      <c r="A4450" s="231" t="s">
        <v>1431</v>
      </c>
      <c r="B4450" s="232" t="s">
        <v>4815</v>
      </c>
      <c r="C4450" s="233" t="s">
        <v>1902</v>
      </c>
    </row>
    <row r="4451" spans="1:3" ht="14.25" customHeight="1">
      <c r="A4451" s="234" t="s">
        <v>1433</v>
      </c>
      <c r="B4451" s="227" t="s">
        <v>1244</v>
      </c>
      <c r="C4451" s="343" t="s">
        <v>3864</v>
      </c>
    </row>
    <row r="4452" spans="1:3" ht="14.25" customHeight="1">
      <c r="A4452" s="234" t="s">
        <v>1904</v>
      </c>
      <c r="B4452" s="227" t="s">
        <v>2490</v>
      </c>
      <c r="C4452" s="344"/>
    </row>
    <row r="4453" spans="1:3" ht="15" customHeight="1" thickBot="1">
      <c r="A4453" s="235" t="s">
        <v>1906</v>
      </c>
      <c r="B4453" s="236" t="s">
        <v>24</v>
      </c>
      <c r="C4453" s="345"/>
    </row>
    <row r="4454" spans="1:3">
      <c r="A4454" s="231" t="s">
        <v>1431</v>
      </c>
      <c r="B4454" s="232" t="s">
        <v>4816</v>
      </c>
      <c r="C4454" s="233" t="s">
        <v>1902</v>
      </c>
    </row>
    <row r="4455" spans="1:3" ht="14.25" customHeight="1">
      <c r="A4455" s="234" t="s">
        <v>1433</v>
      </c>
      <c r="B4455" s="227" t="s">
        <v>4817</v>
      </c>
      <c r="C4455" s="343" t="s">
        <v>4818</v>
      </c>
    </row>
    <row r="4456" spans="1:3" ht="14.25" customHeight="1">
      <c r="A4456" s="234" t="s">
        <v>1904</v>
      </c>
      <c r="B4456" s="227" t="s">
        <v>1970</v>
      </c>
      <c r="C4456" s="344"/>
    </row>
    <row r="4457" spans="1:3" ht="15" customHeight="1" thickBot="1">
      <c r="A4457" s="235" t="s">
        <v>1906</v>
      </c>
      <c r="B4457" s="236" t="s">
        <v>27</v>
      </c>
      <c r="C4457" s="345"/>
    </row>
    <row r="4458" spans="1:3">
      <c r="A4458" s="231" t="s">
        <v>1431</v>
      </c>
      <c r="B4458" s="232" t="s">
        <v>4819</v>
      </c>
      <c r="C4458" s="233" t="s">
        <v>1902</v>
      </c>
    </row>
    <row r="4459" spans="1:3" ht="22.5">
      <c r="A4459" s="234" t="s">
        <v>1433</v>
      </c>
      <c r="B4459" s="227" t="s">
        <v>4820</v>
      </c>
      <c r="C4459" s="343" t="s">
        <v>4821</v>
      </c>
    </row>
    <row r="4460" spans="1:3" ht="14.25" customHeight="1">
      <c r="A4460" s="234" t="s">
        <v>1904</v>
      </c>
      <c r="B4460" s="227" t="s">
        <v>1977</v>
      </c>
      <c r="C4460" s="344"/>
    </row>
    <row r="4461" spans="1:3" ht="15" customHeight="1" thickBot="1">
      <c r="A4461" s="235" t="s">
        <v>1906</v>
      </c>
      <c r="B4461" s="236" t="s">
        <v>24</v>
      </c>
      <c r="C4461" s="345"/>
    </row>
    <row r="4462" spans="1:3">
      <c r="A4462" s="231" t="s">
        <v>1431</v>
      </c>
      <c r="B4462" s="232" t="s">
        <v>4822</v>
      </c>
      <c r="C4462" s="233" t="s">
        <v>1902</v>
      </c>
    </row>
    <row r="4463" spans="1:3" ht="22.5">
      <c r="A4463" s="234" t="s">
        <v>1433</v>
      </c>
      <c r="B4463" s="227" t="s">
        <v>4823</v>
      </c>
      <c r="C4463" s="343" t="s">
        <v>4824</v>
      </c>
    </row>
    <row r="4464" spans="1:3" ht="14.25" customHeight="1">
      <c r="A4464" s="234" t="s">
        <v>1904</v>
      </c>
      <c r="B4464" s="227" t="s">
        <v>2370</v>
      </c>
      <c r="C4464" s="344"/>
    </row>
    <row r="4465" spans="1:3" ht="15" customHeight="1" thickBot="1">
      <c r="A4465" s="235" t="s">
        <v>1906</v>
      </c>
      <c r="B4465" s="236" t="s">
        <v>24</v>
      </c>
      <c r="C4465" s="345"/>
    </row>
    <row r="4466" spans="1:3">
      <c r="A4466" s="231" t="s">
        <v>1431</v>
      </c>
      <c r="B4466" s="232" t="s">
        <v>4825</v>
      </c>
      <c r="C4466" s="233" t="s">
        <v>1902</v>
      </c>
    </row>
    <row r="4467" spans="1:3" ht="22.5">
      <c r="A4467" s="234" t="s">
        <v>1433</v>
      </c>
      <c r="B4467" s="227" t="s">
        <v>4826</v>
      </c>
      <c r="C4467" s="343" t="s">
        <v>4824</v>
      </c>
    </row>
    <row r="4468" spans="1:3" ht="14.25" customHeight="1">
      <c r="A4468" s="234" t="s">
        <v>1904</v>
      </c>
      <c r="B4468" s="227" t="s">
        <v>2370</v>
      </c>
      <c r="C4468" s="344"/>
    </row>
    <row r="4469" spans="1:3" ht="15" customHeight="1" thickBot="1">
      <c r="A4469" s="235" t="s">
        <v>1906</v>
      </c>
      <c r="B4469" s="236" t="s">
        <v>24</v>
      </c>
      <c r="C4469" s="345"/>
    </row>
    <row r="4470" spans="1:3">
      <c r="A4470" s="231" t="s">
        <v>1431</v>
      </c>
      <c r="B4470" s="232" t="s">
        <v>4827</v>
      </c>
      <c r="C4470" s="233" t="s">
        <v>1902</v>
      </c>
    </row>
    <row r="4471" spans="1:3" ht="14.25" customHeight="1">
      <c r="A4471" s="234" t="s">
        <v>1433</v>
      </c>
      <c r="B4471" s="227" t="s">
        <v>4828</v>
      </c>
      <c r="C4471" s="343" t="s">
        <v>4621</v>
      </c>
    </row>
    <row r="4472" spans="1:3" ht="14.25" customHeight="1">
      <c r="A4472" s="234" t="s">
        <v>1904</v>
      </c>
      <c r="B4472" s="227" t="s">
        <v>2370</v>
      </c>
      <c r="C4472" s="344"/>
    </row>
    <row r="4473" spans="1:3" ht="15" customHeight="1" thickBot="1">
      <c r="A4473" s="235" t="s">
        <v>1906</v>
      </c>
      <c r="B4473" s="236" t="s">
        <v>24</v>
      </c>
      <c r="C4473" s="345"/>
    </row>
    <row r="4474" spans="1:3">
      <c r="A4474" s="231" t="s">
        <v>1431</v>
      </c>
      <c r="B4474" s="232" t="s">
        <v>4829</v>
      </c>
      <c r="C4474" s="233" t="s">
        <v>1902</v>
      </c>
    </row>
    <row r="4475" spans="1:3" ht="14.25" customHeight="1">
      <c r="A4475" s="234" t="s">
        <v>1433</v>
      </c>
      <c r="B4475" s="227" t="s">
        <v>4830</v>
      </c>
      <c r="C4475" s="343" t="s">
        <v>4831</v>
      </c>
    </row>
    <row r="4476" spans="1:3" ht="14.25" customHeight="1">
      <c r="A4476" s="234" t="s">
        <v>1904</v>
      </c>
      <c r="B4476" s="227" t="s">
        <v>2370</v>
      </c>
      <c r="C4476" s="344"/>
    </row>
    <row r="4477" spans="1:3" ht="15" customHeight="1" thickBot="1">
      <c r="A4477" s="235" t="s">
        <v>1906</v>
      </c>
      <c r="B4477" s="236" t="s">
        <v>24</v>
      </c>
      <c r="C4477" s="345"/>
    </row>
    <row r="4478" spans="1:3">
      <c r="A4478" s="231" t="s">
        <v>1431</v>
      </c>
      <c r="B4478" s="232" t="s">
        <v>4832</v>
      </c>
      <c r="C4478" s="233" t="s">
        <v>1902</v>
      </c>
    </row>
    <row r="4479" spans="1:3" ht="22.5">
      <c r="A4479" s="234" t="s">
        <v>1433</v>
      </c>
      <c r="B4479" s="227" t="s">
        <v>4833</v>
      </c>
      <c r="C4479" s="343" t="s">
        <v>4834</v>
      </c>
    </row>
    <row r="4480" spans="1:3" ht="14.25" customHeight="1">
      <c r="A4480" s="234" t="s">
        <v>1904</v>
      </c>
      <c r="B4480" s="227" t="s">
        <v>2370</v>
      </c>
      <c r="C4480" s="344"/>
    </row>
    <row r="4481" spans="1:3" ht="15" customHeight="1" thickBot="1">
      <c r="A4481" s="235" t="s">
        <v>1906</v>
      </c>
      <c r="B4481" s="236" t="s">
        <v>24</v>
      </c>
      <c r="C4481" s="345"/>
    </row>
    <row r="4482" spans="1:3">
      <c r="A4482" s="231" t="s">
        <v>1431</v>
      </c>
      <c r="B4482" s="232" t="s">
        <v>4835</v>
      </c>
      <c r="C4482" s="233" t="s">
        <v>1902</v>
      </c>
    </row>
    <row r="4483" spans="1:3" ht="14.25" customHeight="1">
      <c r="A4483" s="234" t="s">
        <v>1433</v>
      </c>
      <c r="B4483" s="227" t="s">
        <v>4836</v>
      </c>
      <c r="C4483" s="343" t="s">
        <v>4837</v>
      </c>
    </row>
    <row r="4484" spans="1:3" ht="14.25" customHeight="1">
      <c r="A4484" s="234" t="s">
        <v>1904</v>
      </c>
      <c r="B4484" s="227" t="s">
        <v>2370</v>
      </c>
      <c r="C4484" s="344"/>
    </row>
    <row r="4485" spans="1:3" ht="15" customHeight="1" thickBot="1">
      <c r="A4485" s="235" t="s">
        <v>1906</v>
      </c>
      <c r="B4485" s="236" t="s">
        <v>24</v>
      </c>
      <c r="C4485" s="345"/>
    </row>
    <row r="4486" spans="1:3">
      <c r="A4486" s="231" t="s">
        <v>1431</v>
      </c>
      <c r="B4486" s="232" t="s">
        <v>4838</v>
      </c>
      <c r="C4486" s="233" t="s">
        <v>1902</v>
      </c>
    </row>
    <row r="4487" spans="1:3" ht="14.25" customHeight="1">
      <c r="A4487" s="234" t="s">
        <v>1433</v>
      </c>
      <c r="B4487" s="227" t="s">
        <v>1281</v>
      </c>
      <c r="C4487" s="343" t="s">
        <v>4839</v>
      </c>
    </row>
    <row r="4488" spans="1:3" ht="14.25" customHeight="1">
      <c r="A4488" s="234" t="s">
        <v>1904</v>
      </c>
      <c r="B4488" s="227" t="s">
        <v>2370</v>
      </c>
      <c r="C4488" s="344"/>
    </row>
    <row r="4489" spans="1:3" ht="15" customHeight="1" thickBot="1">
      <c r="A4489" s="235" t="s">
        <v>1906</v>
      </c>
      <c r="B4489" s="236" t="s">
        <v>26</v>
      </c>
      <c r="C4489" s="345"/>
    </row>
    <row r="4490" spans="1:3">
      <c r="A4490" s="231" t="s">
        <v>1431</v>
      </c>
      <c r="B4490" s="232" t="s">
        <v>4840</v>
      </c>
      <c r="C4490" s="233" t="s">
        <v>1902</v>
      </c>
    </row>
    <row r="4491" spans="1:3" ht="14.25" customHeight="1">
      <c r="A4491" s="234" t="s">
        <v>1433</v>
      </c>
      <c r="B4491" s="227" t="s">
        <v>4841</v>
      </c>
      <c r="C4491" s="343" t="s">
        <v>4842</v>
      </c>
    </row>
    <row r="4492" spans="1:3" ht="14.25" customHeight="1">
      <c r="A4492" s="234" t="s">
        <v>1904</v>
      </c>
      <c r="B4492" s="227" t="s">
        <v>2370</v>
      </c>
      <c r="C4492" s="344"/>
    </row>
    <row r="4493" spans="1:3" ht="15" customHeight="1" thickBot="1">
      <c r="A4493" s="235" t="s">
        <v>1906</v>
      </c>
      <c r="B4493" s="236" t="s">
        <v>24</v>
      </c>
      <c r="C4493" s="345"/>
    </row>
    <row r="4494" spans="1:3">
      <c r="A4494" s="231" t="s">
        <v>1431</v>
      </c>
      <c r="B4494" s="232" t="s">
        <v>4843</v>
      </c>
      <c r="C4494" s="233" t="s">
        <v>1902</v>
      </c>
    </row>
    <row r="4495" spans="1:3" ht="22.5">
      <c r="A4495" s="234" t="s">
        <v>1433</v>
      </c>
      <c r="B4495" s="227" t="s">
        <v>4844</v>
      </c>
      <c r="C4495" s="343" t="s">
        <v>3651</v>
      </c>
    </row>
    <row r="4496" spans="1:3" ht="14.25" customHeight="1">
      <c r="A4496" s="234" t="s">
        <v>1904</v>
      </c>
      <c r="B4496" s="227" t="s">
        <v>2370</v>
      </c>
      <c r="C4496" s="344"/>
    </row>
    <row r="4497" spans="1:3" ht="15" customHeight="1" thickBot="1">
      <c r="A4497" s="235" t="s">
        <v>1906</v>
      </c>
      <c r="B4497" s="236" t="s">
        <v>24</v>
      </c>
      <c r="C4497" s="345"/>
    </row>
    <row r="4498" spans="1:3">
      <c r="A4498" s="231" t="s">
        <v>1431</v>
      </c>
      <c r="B4498" s="232" t="s">
        <v>4845</v>
      </c>
      <c r="C4498" s="233" t="s">
        <v>1902</v>
      </c>
    </row>
    <row r="4499" spans="1:3" ht="14.25" customHeight="1">
      <c r="A4499" s="234" t="s">
        <v>1433</v>
      </c>
      <c r="B4499" s="227" t="s">
        <v>4846</v>
      </c>
      <c r="C4499" s="343" t="s">
        <v>4847</v>
      </c>
    </row>
    <row r="4500" spans="1:3" ht="14.25" customHeight="1">
      <c r="A4500" s="234" t="s">
        <v>1904</v>
      </c>
      <c r="B4500" s="227" t="s">
        <v>2370</v>
      </c>
      <c r="C4500" s="344"/>
    </row>
    <row r="4501" spans="1:3" ht="15" customHeight="1" thickBot="1">
      <c r="A4501" s="235" t="s">
        <v>1906</v>
      </c>
      <c r="B4501" s="236" t="s">
        <v>24</v>
      </c>
      <c r="C4501" s="345"/>
    </row>
    <row r="4502" spans="1:3">
      <c r="A4502" s="231" t="s">
        <v>1431</v>
      </c>
      <c r="B4502" s="232" t="s">
        <v>4848</v>
      </c>
      <c r="C4502" s="233" t="s">
        <v>1902</v>
      </c>
    </row>
    <row r="4503" spans="1:3" ht="14.25" customHeight="1">
      <c r="A4503" s="234" t="s">
        <v>1433</v>
      </c>
      <c r="B4503" s="227" t="s">
        <v>631</v>
      </c>
      <c r="C4503" s="343" t="s">
        <v>4849</v>
      </c>
    </row>
    <row r="4504" spans="1:3" ht="14.25" customHeight="1">
      <c r="A4504" s="234" t="s">
        <v>1904</v>
      </c>
      <c r="B4504" s="227" t="s">
        <v>2370</v>
      </c>
      <c r="C4504" s="344"/>
    </row>
    <row r="4505" spans="1:3" ht="15" customHeight="1" thickBot="1">
      <c r="A4505" s="235" t="s">
        <v>1906</v>
      </c>
      <c r="B4505" s="236" t="s">
        <v>24</v>
      </c>
      <c r="C4505" s="345"/>
    </row>
    <row r="4506" spans="1:3">
      <c r="A4506" s="231" t="s">
        <v>1431</v>
      </c>
      <c r="B4506" s="232" t="s">
        <v>4850</v>
      </c>
      <c r="C4506" s="233" t="s">
        <v>1902</v>
      </c>
    </row>
    <row r="4507" spans="1:3" ht="22.5">
      <c r="A4507" s="234" t="s">
        <v>1433</v>
      </c>
      <c r="B4507" s="227" t="s">
        <v>629</v>
      </c>
      <c r="C4507" s="343" t="s">
        <v>4851</v>
      </c>
    </row>
    <row r="4508" spans="1:3" ht="14.25" customHeight="1">
      <c r="A4508" s="234" t="s">
        <v>1904</v>
      </c>
      <c r="B4508" s="227" t="s">
        <v>2370</v>
      </c>
      <c r="C4508" s="344"/>
    </row>
    <row r="4509" spans="1:3" ht="15" customHeight="1" thickBot="1">
      <c r="A4509" s="235" t="s">
        <v>1906</v>
      </c>
      <c r="B4509" s="236" t="s">
        <v>24</v>
      </c>
      <c r="C4509" s="345"/>
    </row>
    <row r="4510" spans="1:3">
      <c r="A4510" s="231" t="s">
        <v>1431</v>
      </c>
      <c r="B4510" s="232" t="s">
        <v>4852</v>
      </c>
      <c r="C4510" s="233" t="s">
        <v>1902</v>
      </c>
    </row>
    <row r="4511" spans="1:3" ht="14.25" customHeight="1">
      <c r="A4511" s="234" t="s">
        <v>1433</v>
      </c>
      <c r="B4511" s="227" t="s">
        <v>4853</v>
      </c>
      <c r="C4511" s="343" t="s">
        <v>4854</v>
      </c>
    </row>
    <row r="4512" spans="1:3" ht="14.25" customHeight="1">
      <c r="A4512" s="234" t="s">
        <v>1904</v>
      </c>
      <c r="B4512" s="227" t="s">
        <v>2370</v>
      </c>
      <c r="C4512" s="344"/>
    </row>
    <row r="4513" spans="1:3" ht="15" customHeight="1" thickBot="1">
      <c r="A4513" s="235" t="s">
        <v>1906</v>
      </c>
      <c r="B4513" s="236" t="s">
        <v>24</v>
      </c>
      <c r="C4513" s="345"/>
    </row>
    <row r="4514" spans="1:3">
      <c r="A4514" s="231" t="s">
        <v>1431</v>
      </c>
      <c r="B4514" s="232" t="s">
        <v>4855</v>
      </c>
      <c r="C4514" s="233" t="s">
        <v>1902</v>
      </c>
    </row>
    <row r="4515" spans="1:3" ht="14.25" customHeight="1">
      <c r="A4515" s="234" t="s">
        <v>1433</v>
      </c>
      <c r="B4515" s="227" t="s">
        <v>4856</v>
      </c>
      <c r="C4515" s="343" t="s">
        <v>4857</v>
      </c>
    </row>
    <row r="4516" spans="1:3" ht="14.25" customHeight="1">
      <c r="A4516" s="234" t="s">
        <v>1904</v>
      </c>
      <c r="B4516" s="227" t="s">
        <v>2370</v>
      </c>
      <c r="C4516" s="344"/>
    </row>
    <row r="4517" spans="1:3" ht="15" customHeight="1" thickBot="1">
      <c r="A4517" s="235" t="s">
        <v>1906</v>
      </c>
      <c r="B4517" s="236" t="s">
        <v>24</v>
      </c>
      <c r="C4517" s="345"/>
    </row>
    <row r="4518" spans="1:3">
      <c r="A4518" s="231" t="s">
        <v>1431</v>
      </c>
      <c r="B4518" s="232" t="s">
        <v>4858</v>
      </c>
      <c r="C4518" s="233" t="s">
        <v>1902</v>
      </c>
    </row>
    <row r="4519" spans="1:3" ht="14.25" customHeight="1">
      <c r="A4519" s="234" t="s">
        <v>1433</v>
      </c>
      <c r="B4519" s="227" t="s">
        <v>4859</v>
      </c>
      <c r="C4519" s="343" t="s">
        <v>4860</v>
      </c>
    </row>
    <row r="4520" spans="1:3" ht="14.25" customHeight="1">
      <c r="A4520" s="234" t="s">
        <v>1904</v>
      </c>
      <c r="B4520" s="227" t="s">
        <v>2370</v>
      </c>
      <c r="C4520" s="344"/>
    </row>
    <row r="4521" spans="1:3" ht="15" customHeight="1" thickBot="1">
      <c r="A4521" s="235" t="s">
        <v>1906</v>
      </c>
      <c r="B4521" s="236" t="s">
        <v>24</v>
      </c>
      <c r="C4521" s="345"/>
    </row>
    <row r="4522" spans="1:3">
      <c r="A4522" s="231" t="s">
        <v>1431</v>
      </c>
      <c r="B4522" s="232" t="s">
        <v>4861</v>
      </c>
      <c r="C4522" s="233" t="s">
        <v>1902</v>
      </c>
    </row>
    <row r="4523" spans="1:3" ht="14.25" customHeight="1">
      <c r="A4523" s="234" t="s">
        <v>1433</v>
      </c>
      <c r="B4523" s="227" t="s">
        <v>4862</v>
      </c>
      <c r="C4523" s="343" t="s">
        <v>4863</v>
      </c>
    </row>
    <row r="4524" spans="1:3" ht="14.25" customHeight="1">
      <c r="A4524" s="234" t="s">
        <v>1904</v>
      </c>
      <c r="B4524" s="227" t="s">
        <v>2370</v>
      </c>
      <c r="C4524" s="344"/>
    </row>
    <row r="4525" spans="1:3" ht="15" customHeight="1" thickBot="1">
      <c r="A4525" s="235" t="s">
        <v>1906</v>
      </c>
      <c r="B4525" s="236" t="s">
        <v>24</v>
      </c>
      <c r="C4525" s="345"/>
    </row>
    <row r="4526" spans="1:3">
      <c r="A4526" s="231" t="s">
        <v>1431</v>
      </c>
      <c r="B4526" s="232" t="s">
        <v>4864</v>
      </c>
      <c r="C4526" s="233" t="s">
        <v>1902</v>
      </c>
    </row>
    <row r="4527" spans="1:3" ht="14.25" customHeight="1">
      <c r="A4527" s="234" t="s">
        <v>1433</v>
      </c>
      <c r="B4527" s="227" t="s">
        <v>4865</v>
      </c>
      <c r="C4527" s="343" t="s">
        <v>4866</v>
      </c>
    </row>
    <row r="4528" spans="1:3" ht="14.25" customHeight="1">
      <c r="A4528" s="234" t="s">
        <v>1904</v>
      </c>
      <c r="B4528" s="227" t="s">
        <v>2370</v>
      </c>
      <c r="C4528" s="344"/>
    </row>
    <row r="4529" spans="1:3" ht="15" customHeight="1" thickBot="1">
      <c r="A4529" s="235" t="s">
        <v>1906</v>
      </c>
      <c r="B4529" s="236" t="s">
        <v>24</v>
      </c>
      <c r="C4529" s="345"/>
    </row>
    <row r="4530" spans="1:3">
      <c r="A4530" s="231" t="s">
        <v>1431</v>
      </c>
      <c r="B4530" s="232" t="s">
        <v>4867</v>
      </c>
      <c r="C4530" s="233" t="s">
        <v>1902</v>
      </c>
    </row>
    <row r="4531" spans="1:3" ht="14.25" customHeight="1">
      <c r="A4531" s="234" t="s">
        <v>1433</v>
      </c>
      <c r="B4531" s="227" t="s">
        <v>4868</v>
      </c>
      <c r="C4531" s="343" t="s">
        <v>4869</v>
      </c>
    </row>
    <row r="4532" spans="1:3" ht="14.25" customHeight="1">
      <c r="A4532" s="234" t="s">
        <v>1904</v>
      </c>
      <c r="B4532" s="227" t="s">
        <v>2370</v>
      </c>
      <c r="C4532" s="344"/>
    </row>
    <row r="4533" spans="1:3" ht="15" customHeight="1" thickBot="1">
      <c r="A4533" s="235" t="s">
        <v>1906</v>
      </c>
      <c r="B4533" s="236" t="s">
        <v>24</v>
      </c>
      <c r="C4533" s="345"/>
    </row>
    <row r="4534" spans="1:3">
      <c r="A4534" s="231" t="s">
        <v>1431</v>
      </c>
      <c r="B4534" s="232" t="s">
        <v>4870</v>
      </c>
      <c r="C4534" s="233" t="s">
        <v>1902</v>
      </c>
    </row>
    <row r="4535" spans="1:3" ht="14.25" customHeight="1">
      <c r="A4535" s="234" t="s">
        <v>1433</v>
      </c>
      <c r="B4535" s="227" t="s">
        <v>4871</v>
      </c>
      <c r="C4535" s="343" t="s">
        <v>3686</v>
      </c>
    </row>
    <row r="4536" spans="1:3" ht="14.25" customHeight="1">
      <c r="A4536" s="234" t="s">
        <v>1904</v>
      </c>
      <c r="B4536" s="227" t="s">
        <v>2370</v>
      </c>
      <c r="C4536" s="344"/>
    </row>
    <row r="4537" spans="1:3" ht="15" customHeight="1" thickBot="1">
      <c r="A4537" s="235" t="s">
        <v>1906</v>
      </c>
      <c r="B4537" s="236" t="s">
        <v>24</v>
      </c>
      <c r="C4537" s="345"/>
    </row>
    <row r="4538" spans="1:3">
      <c r="A4538" s="231" t="s">
        <v>1431</v>
      </c>
      <c r="B4538" s="232" t="s">
        <v>4872</v>
      </c>
      <c r="C4538" s="233" t="s">
        <v>1902</v>
      </c>
    </row>
    <row r="4539" spans="1:3" ht="22.5">
      <c r="A4539" s="234" t="s">
        <v>1433</v>
      </c>
      <c r="B4539" s="227" t="s">
        <v>4873</v>
      </c>
      <c r="C4539" s="343" t="s">
        <v>4874</v>
      </c>
    </row>
    <row r="4540" spans="1:3" ht="14.25" customHeight="1">
      <c r="A4540" s="234" t="s">
        <v>1904</v>
      </c>
      <c r="B4540" s="227" t="s">
        <v>2370</v>
      </c>
      <c r="C4540" s="344"/>
    </row>
    <row r="4541" spans="1:3" ht="15" customHeight="1" thickBot="1">
      <c r="A4541" s="235" t="s">
        <v>1906</v>
      </c>
      <c r="B4541" s="236" t="s">
        <v>24</v>
      </c>
      <c r="C4541" s="345"/>
    </row>
    <row r="4542" spans="1:3">
      <c r="A4542" s="231" t="s">
        <v>1431</v>
      </c>
      <c r="B4542" s="232" t="s">
        <v>4875</v>
      </c>
      <c r="C4542" s="233" t="s">
        <v>1902</v>
      </c>
    </row>
    <row r="4543" spans="1:3" ht="22.5">
      <c r="A4543" s="234" t="s">
        <v>1433</v>
      </c>
      <c r="B4543" s="227" t="s">
        <v>4876</v>
      </c>
      <c r="C4543" s="343" t="s">
        <v>4877</v>
      </c>
    </row>
    <row r="4544" spans="1:3" ht="14.25" customHeight="1">
      <c r="A4544" s="234" t="s">
        <v>1904</v>
      </c>
      <c r="B4544" s="227" t="s">
        <v>2370</v>
      </c>
      <c r="C4544" s="344"/>
    </row>
    <row r="4545" spans="1:3" ht="15" customHeight="1" thickBot="1">
      <c r="A4545" s="235" t="s">
        <v>1906</v>
      </c>
      <c r="B4545" s="236" t="s">
        <v>24</v>
      </c>
      <c r="C4545" s="345"/>
    </row>
    <row r="4546" spans="1:3">
      <c r="A4546" s="231" t="s">
        <v>1431</v>
      </c>
      <c r="B4546" s="232" t="s">
        <v>4878</v>
      </c>
      <c r="C4546" s="233" t="s">
        <v>1902</v>
      </c>
    </row>
    <row r="4547" spans="1:3" ht="14.25" customHeight="1">
      <c r="A4547" s="234" t="s">
        <v>1433</v>
      </c>
      <c r="B4547" s="227" t="s">
        <v>4879</v>
      </c>
      <c r="C4547" s="343" t="s">
        <v>2258</v>
      </c>
    </row>
    <row r="4548" spans="1:3" ht="14.25" customHeight="1">
      <c r="A4548" s="234" t="s">
        <v>1904</v>
      </c>
      <c r="B4548" s="227" t="s">
        <v>2370</v>
      </c>
      <c r="C4548" s="344"/>
    </row>
    <row r="4549" spans="1:3" ht="15" customHeight="1" thickBot="1">
      <c r="A4549" s="235" t="s">
        <v>1906</v>
      </c>
      <c r="B4549" s="236" t="s">
        <v>24</v>
      </c>
      <c r="C4549" s="345"/>
    </row>
    <row r="4550" spans="1:3">
      <c r="A4550" s="231" t="s">
        <v>1431</v>
      </c>
      <c r="B4550" s="232" t="s">
        <v>4880</v>
      </c>
      <c r="C4550" s="233" t="s">
        <v>1902</v>
      </c>
    </row>
    <row r="4551" spans="1:3" ht="14.25" customHeight="1">
      <c r="A4551" s="234" t="s">
        <v>1433</v>
      </c>
      <c r="B4551" s="227" t="s">
        <v>4881</v>
      </c>
      <c r="C4551" s="343" t="s">
        <v>4882</v>
      </c>
    </row>
    <row r="4552" spans="1:3" ht="14.25" customHeight="1">
      <c r="A4552" s="234" t="s">
        <v>1904</v>
      </c>
      <c r="B4552" s="227" t="s">
        <v>2370</v>
      </c>
      <c r="C4552" s="344"/>
    </row>
    <row r="4553" spans="1:3" ht="15" customHeight="1" thickBot="1">
      <c r="A4553" s="235" t="s">
        <v>1906</v>
      </c>
      <c r="B4553" s="236" t="s">
        <v>24</v>
      </c>
      <c r="C4553" s="345"/>
    </row>
    <row r="4554" spans="1:3">
      <c r="A4554" s="231" t="s">
        <v>1431</v>
      </c>
      <c r="B4554" s="232" t="s">
        <v>4883</v>
      </c>
      <c r="C4554" s="233" t="s">
        <v>1902</v>
      </c>
    </row>
    <row r="4555" spans="1:3" ht="14.25" customHeight="1">
      <c r="A4555" s="234" t="s">
        <v>1433</v>
      </c>
      <c r="B4555" s="227" t="s">
        <v>4884</v>
      </c>
      <c r="C4555" s="343" t="s">
        <v>4885</v>
      </c>
    </row>
    <row r="4556" spans="1:3" ht="14.25" customHeight="1">
      <c r="A4556" s="234" t="s">
        <v>1904</v>
      </c>
      <c r="B4556" s="227" t="s">
        <v>2370</v>
      </c>
      <c r="C4556" s="344"/>
    </row>
    <row r="4557" spans="1:3" ht="15" customHeight="1" thickBot="1">
      <c r="A4557" s="235" t="s">
        <v>1906</v>
      </c>
      <c r="B4557" s="236" t="s">
        <v>24</v>
      </c>
      <c r="C4557" s="345"/>
    </row>
    <row r="4558" spans="1:3">
      <c r="A4558" s="231" t="s">
        <v>1431</v>
      </c>
      <c r="B4558" s="232" t="s">
        <v>4886</v>
      </c>
      <c r="C4558" s="233" t="s">
        <v>1902</v>
      </c>
    </row>
    <row r="4559" spans="1:3" ht="14.25" customHeight="1">
      <c r="A4559" s="234" t="s">
        <v>1433</v>
      </c>
      <c r="B4559" s="227" t="s">
        <v>1248</v>
      </c>
      <c r="C4559" s="343" t="s">
        <v>3864</v>
      </c>
    </row>
    <row r="4560" spans="1:3" ht="14.25" customHeight="1">
      <c r="A4560" s="234" t="s">
        <v>1904</v>
      </c>
      <c r="B4560" s="227" t="s">
        <v>2490</v>
      </c>
      <c r="C4560" s="344"/>
    </row>
    <row r="4561" spans="1:3" ht="15" customHeight="1" thickBot="1">
      <c r="A4561" s="235" t="s">
        <v>1906</v>
      </c>
      <c r="B4561" s="236" t="s">
        <v>24</v>
      </c>
      <c r="C4561" s="345"/>
    </row>
    <row r="4562" spans="1:3">
      <c r="A4562" s="231" t="s">
        <v>1431</v>
      </c>
      <c r="B4562" s="232" t="s">
        <v>4887</v>
      </c>
      <c r="C4562" s="233" t="s">
        <v>1902</v>
      </c>
    </row>
    <row r="4563" spans="1:3" ht="14.25" customHeight="1">
      <c r="A4563" s="234" t="s">
        <v>1433</v>
      </c>
      <c r="B4563" s="227" t="s">
        <v>1246</v>
      </c>
      <c r="C4563" s="343" t="s">
        <v>3864</v>
      </c>
    </row>
    <row r="4564" spans="1:3" ht="14.25" customHeight="1">
      <c r="A4564" s="234" t="s">
        <v>1904</v>
      </c>
      <c r="B4564" s="227" t="s">
        <v>2490</v>
      </c>
      <c r="C4564" s="344"/>
    </row>
    <row r="4565" spans="1:3" ht="15" customHeight="1" thickBot="1">
      <c r="A4565" s="235" t="s">
        <v>1906</v>
      </c>
      <c r="B4565" s="236" t="s">
        <v>24</v>
      </c>
      <c r="C4565" s="345"/>
    </row>
    <row r="4566" spans="1:3">
      <c r="A4566" s="231" t="s">
        <v>1431</v>
      </c>
      <c r="B4566" s="232" t="s">
        <v>4888</v>
      </c>
      <c r="C4566" s="233" t="s">
        <v>1902</v>
      </c>
    </row>
    <row r="4567" spans="1:3" ht="14.25" customHeight="1">
      <c r="A4567" s="234" t="s">
        <v>1433</v>
      </c>
      <c r="B4567" s="227" t="s">
        <v>1250</v>
      </c>
      <c r="C4567" s="343" t="s">
        <v>3864</v>
      </c>
    </row>
    <row r="4568" spans="1:3" ht="14.25" customHeight="1">
      <c r="A4568" s="234" t="s">
        <v>1904</v>
      </c>
      <c r="B4568" s="227" t="s">
        <v>2490</v>
      </c>
      <c r="C4568" s="344"/>
    </row>
    <row r="4569" spans="1:3" ht="15" customHeight="1" thickBot="1">
      <c r="A4569" s="235" t="s">
        <v>1906</v>
      </c>
      <c r="B4569" s="236" t="s">
        <v>24</v>
      </c>
      <c r="C4569" s="345"/>
    </row>
    <row r="4570" spans="1:3">
      <c r="A4570" s="231" t="s">
        <v>1431</v>
      </c>
      <c r="B4570" s="232" t="s">
        <v>4889</v>
      </c>
      <c r="C4570" s="233" t="s">
        <v>1902</v>
      </c>
    </row>
    <row r="4571" spans="1:3" ht="14.25" customHeight="1">
      <c r="A4571" s="234" t="s">
        <v>1433</v>
      </c>
      <c r="B4571" s="227" t="s">
        <v>1252</v>
      </c>
      <c r="C4571" s="343" t="s">
        <v>3864</v>
      </c>
    </row>
    <row r="4572" spans="1:3" ht="14.25" customHeight="1">
      <c r="A4572" s="234" t="s">
        <v>1904</v>
      </c>
      <c r="B4572" s="227" t="s">
        <v>2490</v>
      </c>
      <c r="C4572" s="344"/>
    </row>
    <row r="4573" spans="1:3" ht="15" customHeight="1" thickBot="1">
      <c r="A4573" s="235" t="s">
        <v>1906</v>
      </c>
      <c r="B4573" s="236" t="s">
        <v>24</v>
      </c>
      <c r="C4573" s="345"/>
    </row>
    <row r="4574" spans="1:3">
      <c r="A4574" s="231" t="s">
        <v>1431</v>
      </c>
      <c r="B4574" s="232" t="s">
        <v>4890</v>
      </c>
      <c r="C4574" s="233" t="s">
        <v>1902</v>
      </c>
    </row>
    <row r="4575" spans="1:3" ht="14.25" customHeight="1">
      <c r="A4575" s="234" t="s">
        <v>1433</v>
      </c>
      <c r="B4575" s="227" t="s">
        <v>4891</v>
      </c>
      <c r="C4575" s="343" t="s">
        <v>3864</v>
      </c>
    </row>
    <row r="4576" spans="1:3" ht="14.25" customHeight="1">
      <c r="A4576" s="234" t="s">
        <v>1904</v>
      </c>
      <c r="B4576" s="227" t="s">
        <v>2490</v>
      </c>
      <c r="C4576" s="344"/>
    </row>
    <row r="4577" spans="1:3" ht="15" customHeight="1" thickBot="1">
      <c r="A4577" s="235" t="s">
        <v>1906</v>
      </c>
      <c r="B4577" s="236" t="s">
        <v>24</v>
      </c>
      <c r="C4577" s="345"/>
    </row>
    <row r="4578" spans="1:3">
      <c r="A4578" s="231" t="s">
        <v>1431</v>
      </c>
      <c r="B4578" s="232" t="s">
        <v>4892</v>
      </c>
      <c r="C4578" s="233" t="s">
        <v>1902</v>
      </c>
    </row>
    <row r="4579" spans="1:3" ht="14.25" customHeight="1">
      <c r="A4579" s="234" t="s">
        <v>1433</v>
      </c>
      <c r="B4579" s="227" t="s">
        <v>4893</v>
      </c>
      <c r="C4579" s="343" t="s">
        <v>3867</v>
      </c>
    </row>
    <row r="4580" spans="1:3" ht="14.25" customHeight="1">
      <c r="A4580" s="234" t="s">
        <v>1904</v>
      </c>
      <c r="B4580" s="227" t="s">
        <v>2490</v>
      </c>
      <c r="C4580" s="344"/>
    </row>
    <row r="4581" spans="1:3" ht="15" customHeight="1" thickBot="1">
      <c r="A4581" s="235" t="s">
        <v>1906</v>
      </c>
      <c r="B4581" s="236" t="s">
        <v>24</v>
      </c>
      <c r="C4581" s="345"/>
    </row>
    <row r="4582" spans="1:3">
      <c r="A4582" s="231" t="s">
        <v>1431</v>
      </c>
      <c r="B4582" s="232" t="s">
        <v>4894</v>
      </c>
      <c r="C4582" s="233" t="s">
        <v>1902</v>
      </c>
    </row>
    <row r="4583" spans="1:3" ht="14.25" customHeight="1">
      <c r="A4583" s="234" t="s">
        <v>1433</v>
      </c>
      <c r="B4583" s="227" t="s">
        <v>4895</v>
      </c>
      <c r="C4583" s="343" t="s">
        <v>3867</v>
      </c>
    </row>
    <row r="4584" spans="1:3" ht="14.25" customHeight="1">
      <c r="A4584" s="234" t="s">
        <v>1904</v>
      </c>
      <c r="B4584" s="227" t="s">
        <v>2490</v>
      </c>
      <c r="C4584" s="344"/>
    </row>
    <row r="4585" spans="1:3" ht="15" customHeight="1" thickBot="1">
      <c r="A4585" s="235" t="s">
        <v>1906</v>
      </c>
      <c r="B4585" s="236" t="s">
        <v>24</v>
      </c>
      <c r="C4585" s="345"/>
    </row>
    <row r="4586" spans="1:3">
      <c r="A4586" s="231" t="s">
        <v>1431</v>
      </c>
      <c r="B4586" s="232" t="s">
        <v>4896</v>
      </c>
      <c r="C4586" s="233" t="s">
        <v>1902</v>
      </c>
    </row>
    <row r="4587" spans="1:3" ht="14.25" customHeight="1">
      <c r="A4587" s="234" t="s">
        <v>1433</v>
      </c>
      <c r="B4587" s="227" t="s">
        <v>4897</v>
      </c>
      <c r="C4587" s="343" t="s">
        <v>3867</v>
      </c>
    </row>
    <row r="4588" spans="1:3" ht="14.25" customHeight="1">
      <c r="A4588" s="234" t="s">
        <v>1904</v>
      </c>
      <c r="B4588" s="227" t="s">
        <v>2490</v>
      </c>
      <c r="C4588" s="344"/>
    </row>
    <row r="4589" spans="1:3" ht="15" customHeight="1" thickBot="1">
      <c r="A4589" s="235" t="s">
        <v>1906</v>
      </c>
      <c r="B4589" s="236" t="s">
        <v>24</v>
      </c>
      <c r="C4589" s="345"/>
    </row>
    <row r="4590" spans="1:3">
      <c r="A4590" s="231" t="s">
        <v>1431</v>
      </c>
      <c r="B4590" s="232" t="s">
        <v>4898</v>
      </c>
      <c r="C4590" s="233" t="s">
        <v>1902</v>
      </c>
    </row>
    <row r="4591" spans="1:3" ht="22.5">
      <c r="A4591" s="234" t="s">
        <v>1433</v>
      </c>
      <c r="B4591" s="227" t="s">
        <v>4899</v>
      </c>
      <c r="C4591" s="343" t="s">
        <v>3867</v>
      </c>
    </row>
    <row r="4592" spans="1:3" ht="14.25" customHeight="1">
      <c r="A4592" s="234" t="s">
        <v>1904</v>
      </c>
      <c r="B4592" s="227" t="s">
        <v>2490</v>
      </c>
      <c r="C4592" s="344"/>
    </row>
    <row r="4593" spans="1:3" ht="15" customHeight="1" thickBot="1">
      <c r="A4593" s="235" t="s">
        <v>1906</v>
      </c>
      <c r="B4593" s="236" t="s">
        <v>24</v>
      </c>
      <c r="C4593" s="345"/>
    </row>
    <row r="4594" spans="1:3">
      <c r="A4594" s="231" t="s">
        <v>1431</v>
      </c>
      <c r="B4594" s="232" t="s">
        <v>4900</v>
      </c>
      <c r="C4594" s="233" t="s">
        <v>1902</v>
      </c>
    </row>
    <row r="4595" spans="1:3" ht="22.5">
      <c r="A4595" s="234" t="s">
        <v>1433</v>
      </c>
      <c r="B4595" s="227" t="s">
        <v>4901</v>
      </c>
      <c r="C4595" s="343" t="s">
        <v>3888</v>
      </c>
    </row>
    <row r="4596" spans="1:3" ht="14.25" customHeight="1">
      <c r="A4596" s="234" t="s">
        <v>1904</v>
      </c>
      <c r="B4596" s="227" t="s">
        <v>2490</v>
      </c>
      <c r="C4596" s="344"/>
    </row>
    <row r="4597" spans="1:3" ht="15" customHeight="1" thickBot="1">
      <c r="A4597" s="235" t="s">
        <v>1906</v>
      </c>
      <c r="B4597" s="236" t="s">
        <v>24</v>
      </c>
      <c r="C4597" s="345"/>
    </row>
    <row r="4598" spans="1:3">
      <c r="A4598" s="231" t="s">
        <v>1431</v>
      </c>
      <c r="B4598" s="232" t="s">
        <v>4902</v>
      </c>
      <c r="C4598" s="233" t="s">
        <v>1902</v>
      </c>
    </row>
    <row r="4599" spans="1:3" ht="22.5">
      <c r="A4599" s="234" t="s">
        <v>1433</v>
      </c>
      <c r="B4599" s="227" t="s">
        <v>4903</v>
      </c>
      <c r="C4599" s="343" t="s">
        <v>3888</v>
      </c>
    </row>
    <row r="4600" spans="1:3" ht="14.25" customHeight="1">
      <c r="A4600" s="234" t="s">
        <v>1904</v>
      </c>
      <c r="B4600" s="227" t="s">
        <v>2490</v>
      </c>
      <c r="C4600" s="344"/>
    </row>
    <row r="4601" spans="1:3" ht="15" customHeight="1" thickBot="1">
      <c r="A4601" s="235" t="s">
        <v>1906</v>
      </c>
      <c r="B4601" s="236" t="s">
        <v>24</v>
      </c>
      <c r="C4601" s="345"/>
    </row>
    <row r="4602" spans="1:3">
      <c r="A4602" s="231" t="s">
        <v>1431</v>
      </c>
      <c r="B4602" s="232" t="s">
        <v>4904</v>
      </c>
      <c r="C4602" s="233" t="s">
        <v>1902</v>
      </c>
    </row>
    <row r="4603" spans="1:3" ht="14.25" customHeight="1">
      <c r="A4603" s="234" t="s">
        <v>1433</v>
      </c>
      <c r="B4603" s="227" t="s">
        <v>4905</v>
      </c>
      <c r="C4603" s="343" t="s">
        <v>3888</v>
      </c>
    </row>
    <row r="4604" spans="1:3" ht="14.25" customHeight="1">
      <c r="A4604" s="234" t="s">
        <v>1904</v>
      </c>
      <c r="B4604" s="227" t="s">
        <v>2490</v>
      </c>
      <c r="C4604" s="344"/>
    </row>
    <row r="4605" spans="1:3" ht="15" customHeight="1" thickBot="1">
      <c r="A4605" s="235" t="s">
        <v>1906</v>
      </c>
      <c r="B4605" s="236" t="s">
        <v>24</v>
      </c>
      <c r="C4605" s="345"/>
    </row>
    <row r="4606" spans="1:3">
      <c r="A4606" s="231" t="s">
        <v>1431</v>
      </c>
      <c r="B4606" s="232" t="s">
        <v>4906</v>
      </c>
      <c r="C4606" s="233" t="s">
        <v>1902</v>
      </c>
    </row>
    <row r="4607" spans="1:3" ht="14.25" customHeight="1">
      <c r="A4607" s="234" t="s">
        <v>1433</v>
      </c>
      <c r="B4607" s="227" t="s">
        <v>4907</v>
      </c>
      <c r="C4607" s="343" t="s">
        <v>3888</v>
      </c>
    </row>
    <row r="4608" spans="1:3" ht="14.25" customHeight="1">
      <c r="A4608" s="234" t="s">
        <v>1904</v>
      </c>
      <c r="B4608" s="227" t="s">
        <v>2490</v>
      </c>
      <c r="C4608" s="344"/>
    </row>
    <row r="4609" spans="1:3" ht="15" customHeight="1" thickBot="1">
      <c r="A4609" s="235" t="s">
        <v>1906</v>
      </c>
      <c r="B4609" s="236" t="s">
        <v>24</v>
      </c>
      <c r="C4609" s="345"/>
    </row>
    <row r="4610" spans="1:3">
      <c r="A4610" s="231" t="s">
        <v>1431</v>
      </c>
      <c r="B4610" s="232" t="s">
        <v>4908</v>
      </c>
      <c r="C4610" s="233" t="s">
        <v>1902</v>
      </c>
    </row>
    <row r="4611" spans="1:3" ht="14.25" customHeight="1">
      <c r="A4611" s="234" t="s">
        <v>1433</v>
      </c>
      <c r="B4611" s="227" t="s">
        <v>4909</v>
      </c>
      <c r="C4611" s="343" t="s">
        <v>3888</v>
      </c>
    </row>
    <row r="4612" spans="1:3" ht="14.25" customHeight="1">
      <c r="A4612" s="234" t="s">
        <v>1904</v>
      </c>
      <c r="B4612" s="227" t="s">
        <v>2490</v>
      </c>
      <c r="C4612" s="344"/>
    </row>
    <row r="4613" spans="1:3" ht="15" customHeight="1" thickBot="1">
      <c r="A4613" s="235" t="s">
        <v>1906</v>
      </c>
      <c r="B4613" s="236" t="s">
        <v>24</v>
      </c>
      <c r="C4613" s="345"/>
    </row>
    <row r="4614" spans="1:3">
      <c r="A4614" s="231" t="s">
        <v>1431</v>
      </c>
      <c r="B4614" s="232" t="s">
        <v>4910</v>
      </c>
      <c r="C4614" s="233" t="s">
        <v>1902</v>
      </c>
    </row>
    <row r="4615" spans="1:3" ht="67.5">
      <c r="A4615" s="234" t="s">
        <v>1433</v>
      </c>
      <c r="B4615" s="227" t="s">
        <v>1262</v>
      </c>
      <c r="C4615" s="343" t="s">
        <v>4911</v>
      </c>
    </row>
    <row r="4616" spans="1:3" ht="14.25" customHeight="1">
      <c r="A4616" s="234" t="s">
        <v>1904</v>
      </c>
      <c r="B4616" s="227" t="s">
        <v>2490</v>
      </c>
      <c r="C4616" s="344"/>
    </row>
    <row r="4617" spans="1:3" ht="15" customHeight="1" thickBot="1">
      <c r="A4617" s="235" t="s">
        <v>1906</v>
      </c>
      <c r="B4617" s="236" t="s">
        <v>24</v>
      </c>
      <c r="C4617" s="345"/>
    </row>
    <row r="4618" spans="1:3">
      <c r="A4618" s="231" t="s">
        <v>1431</v>
      </c>
      <c r="B4618" s="232" t="s">
        <v>4912</v>
      </c>
      <c r="C4618" s="233" t="s">
        <v>1902</v>
      </c>
    </row>
    <row r="4619" spans="1:3" ht="56.25">
      <c r="A4619" s="234" t="s">
        <v>1433</v>
      </c>
      <c r="B4619" s="227" t="s">
        <v>1260</v>
      </c>
      <c r="C4619" s="343" t="s">
        <v>3893</v>
      </c>
    </row>
    <row r="4620" spans="1:3" ht="14.25" customHeight="1">
      <c r="A4620" s="234" t="s">
        <v>1904</v>
      </c>
      <c r="B4620" s="227" t="s">
        <v>2490</v>
      </c>
      <c r="C4620" s="344"/>
    </row>
    <row r="4621" spans="1:3" ht="15" customHeight="1" thickBot="1">
      <c r="A4621" s="235" t="s">
        <v>1906</v>
      </c>
      <c r="B4621" s="236" t="s">
        <v>24</v>
      </c>
      <c r="C4621" s="345"/>
    </row>
    <row r="4622" spans="1:3">
      <c r="A4622" s="231" t="s">
        <v>1431</v>
      </c>
      <c r="B4622" s="232" t="s">
        <v>4913</v>
      </c>
      <c r="C4622" s="233" t="s">
        <v>1902</v>
      </c>
    </row>
    <row r="4623" spans="1:3" ht="22.5">
      <c r="A4623" s="234" t="s">
        <v>1433</v>
      </c>
      <c r="B4623" s="227" t="s">
        <v>4914</v>
      </c>
      <c r="C4623" s="343" t="s">
        <v>4915</v>
      </c>
    </row>
    <row r="4624" spans="1:3" ht="14.25" customHeight="1">
      <c r="A4624" s="234" t="s">
        <v>1904</v>
      </c>
      <c r="B4624" s="227" t="s">
        <v>2360</v>
      </c>
      <c r="C4624" s="344"/>
    </row>
    <row r="4625" spans="1:3" ht="15" customHeight="1" thickBot="1">
      <c r="A4625" s="235" t="s">
        <v>1906</v>
      </c>
      <c r="B4625" s="236" t="s">
        <v>26</v>
      </c>
      <c r="C4625" s="345"/>
    </row>
    <row r="4626" spans="1:3">
      <c r="A4626" s="231" t="s">
        <v>1431</v>
      </c>
      <c r="B4626" s="232" t="s">
        <v>4916</v>
      </c>
      <c r="C4626" s="233" t="s">
        <v>1902</v>
      </c>
    </row>
    <row r="4627" spans="1:3" ht="14.25" customHeight="1">
      <c r="A4627" s="234" t="s">
        <v>1433</v>
      </c>
      <c r="B4627" s="227" t="s">
        <v>4917</v>
      </c>
      <c r="C4627" s="343" t="s">
        <v>4918</v>
      </c>
    </row>
    <row r="4628" spans="1:3" ht="14.25" customHeight="1">
      <c r="A4628" s="234" t="s">
        <v>1904</v>
      </c>
      <c r="B4628" s="227" t="s">
        <v>2871</v>
      </c>
      <c r="C4628" s="344"/>
    </row>
    <row r="4629" spans="1:3" ht="15" customHeight="1" thickBot="1">
      <c r="A4629" s="235" t="s">
        <v>1906</v>
      </c>
      <c r="B4629" s="236" t="s">
        <v>774</v>
      </c>
      <c r="C4629" s="345"/>
    </row>
    <row r="4630" spans="1:3">
      <c r="A4630" s="231" t="s">
        <v>1431</v>
      </c>
      <c r="B4630" s="232" t="s">
        <v>4919</v>
      </c>
      <c r="C4630" s="233" t="s">
        <v>1902</v>
      </c>
    </row>
    <row r="4631" spans="1:3" ht="14.25" customHeight="1">
      <c r="A4631" s="234" t="s">
        <v>1433</v>
      </c>
      <c r="B4631" s="227" t="s">
        <v>4920</v>
      </c>
      <c r="C4631" s="343" t="s">
        <v>4921</v>
      </c>
    </row>
    <row r="4632" spans="1:3" ht="14.25" customHeight="1">
      <c r="A4632" s="234" t="s">
        <v>1904</v>
      </c>
      <c r="B4632" s="227" t="s">
        <v>1970</v>
      </c>
      <c r="C4632" s="344"/>
    </row>
    <row r="4633" spans="1:3" ht="15" customHeight="1" thickBot="1">
      <c r="A4633" s="235" t="s">
        <v>1906</v>
      </c>
      <c r="B4633" s="236" t="s">
        <v>201</v>
      </c>
      <c r="C4633" s="345"/>
    </row>
    <row r="4634" spans="1:3">
      <c r="A4634" s="231" t="s">
        <v>1431</v>
      </c>
      <c r="B4634" s="232" t="s">
        <v>4922</v>
      </c>
      <c r="C4634" s="233" t="s">
        <v>1902</v>
      </c>
    </row>
    <row r="4635" spans="1:3" ht="22.5">
      <c r="A4635" s="234" t="s">
        <v>1433</v>
      </c>
      <c r="B4635" s="227" t="s">
        <v>4923</v>
      </c>
      <c r="C4635" s="343" t="s">
        <v>4924</v>
      </c>
    </row>
    <row r="4636" spans="1:3" ht="14.25" customHeight="1">
      <c r="A4636" s="234" t="s">
        <v>1904</v>
      </c>
      <c r="B4636" s="227" t="s">
        <v>1952</v>
      </c>
      <c r="C4636" s="344"/>
    </row>
    <row r="4637" spans="1:3" ht="15" customHeight="1" thickBot="1">
      <c r="A4637" s="235" t="s">
        <v>1906</v>
      </c>
      <c r="B4637" s="236" t="s">
        <v>201</v>
      </c>
      <c r="C4637" s="345"/>
    </row>
    <row r="4638" spans="1:3">
      <c r="A4638" s="231" t="s">
        <v>1431</v>
      </c>
      <c r="B4638" s="232" t="s">
        <v>4925</v>
      </c>
      <c r="C4638" s="233" t="s">
        <v>1902</v>
      </c>
    </row>
    <row r="4639" spans="1:3" ht="14.25" customHeight="1">
      <c r="A4639" s="234" t="s">
        <v>1433</v>
      </c>
      <c r="B4639" s="227" t="s">
        <v>4926</v>
      </c>
      <c r="C4639" s="343" t="s">
        <v>4927</v>
      </c>
    </row>
    <row r="4640" spans="1:3" ht="14.25" customHeight="1">
      <c r="A4640" s="234" t="s">
        <v>1904</v>
      </c>
      <c r="B4640" s="227" t="s">
        <v>1934</v>
      </c>
      <c r="C4640" s="344"/>
    </row>
    <row r="4641" spans="1:3" ht="15" customHeight="1" thickBot="1">
      <c r="A4641" s="235" t="s">
        <v>1906</v>
      </c>
      <c r="B4641" s="236" t="s">
        <v>26</v>
      </c>
      <c r="C4641" s="345"/>
    </row>
    <row r="4642" spans="1:3">
      <c r="A4642" s="231" t="s">
        <v>1431</v>
      </c>
      <c r="B4642" s="232" t="s">
        <v>4928</v>
      </c>
      <c r="C4642" s="233" t="s">
        <v>1902</v>
      </c>
    </row>
    <row r="4643" spans="1:3" ht="22.5">
      <c r="A4643" s="234" t="s">
        <v>1433</v>
      </c>
      <c r="B4643" s="227" t="s">
        <v>4929</v>
      </c>
      <c r="C4643" s="343" t="s">
        <v>4930</v>
      </c>
    </row>
    <row r="4644" spans="1:3" ht="14.25" customHeight="1">
      <c r="A4644" s="234" t="s">
        <v>1904</v>
      </c>
      <c r="B4644" s="227" t="s">
        <v>2360</v>
      </c>
      <c r="C4644" s="344"/>
    </row>
    <row r="4645" spans="1:3" ht="15" customHeight="1" thickBot="1">
      <c r="A4645" s="235" t="s">
        <v>1906</v>
      </c>
      <c r="B4645" s="236" t="s">
        <v>26</v>
      </c>
      <c r="C4645" s="345"/>
    </row>
    <row r="4646" spans="1:3">
      <c r="A4646" s="231" t="s">
        <v>1431</v>
      </c>
      <c r="B4646" s="232" t="s">
        <v>4931</v>
      </c>
      <c r="C4646" s="233" t="s">
        <v>1902</v>
      </c>
    </row>
    <row r="4647" spans="1:3" ht="14.25" customHeight="1">
      <c r="A4647" s="234" t="s">
        <v>1433</v>
      </c>
      <c r="B4647" s="227" t="s">
        <v>278</v>
      </c>
      <c r="C4647" s="343" t="s">
        <v>4932</v>
      </c>
    </row>
    <row r="4648" spans="1:3" ht="14.25" customHeight="1">
      <c r="A4648" s="234" t="s">
        <v>1904</v>
      </c>
      <c r="B4648" s="227" t="s">
        <v>1912</v>
      </c>
      <c r="C4648" s="344"/>
    </row>
    <row r="4649" spans="1:3" ht="15" customHeight="1" thickBot="1">
      <c r="A4649" s="235" t="s">
        <v>1906</v>
      </c>
      <c r="B4649" s="236" t="s">
        <v>27</v>
      </c>
      <c r="C4649" s="345"/>
    </row>
    <row r="4650" spans="1:3">
      <c r="A4650" s="231" t="s">
        <v>1431</v>
      </c>
      <c r="B4650" s="232" t="s">
        <v>4933</v>
      </c>
      <c r="C4650" s="233" t="s">
        <v>1902</v>
      </c>
    </row>
    <row r="4651" spans="1:3" ht="22.5">
      <c r="A4651" s="234" t="s">
        <v>1433</v>
      </c>
      <c r="B4651" s="227" t="s">
        <v>320</v>
      </c>
      <c r="C4651" s="343" t="s">
        <v>3757</v>
      </c>
    </row>
    <row r="4652" spans="1:3" ht="14.25" customHeight="1">
      <c r="A4652" s="234" t="s">
        <v>1904</v>
      </c>
      <c r="B4652" s="227" t="s">
        <v>1930</v>
      </c>
      <c r="C4652" s="344"/>
    </row>
    <row r="4653" spans="1:3" ht="15" customHeight="1" thickBot="1">
      <c r="A4653" s="235" t="s">
        <v>1906</v>
      </c>
      <c r="B4653" s="236" t="s">
        <v>27</v>
      </c>
      <c r="C4653" s="345"/>
    </row>
    <row r="4654" spans="1:3">
      <c r="A4654" s="231" t="s">
        <v>1431</v>
      </c>
      <c r="B4654" s="232" t="s">
        <v>4934</v>
      </c>
      <c r="C4654" s="233" t="s">
        <v>1902</v>
      </c>
    </row>
    <row r="4655" spans="1:3" ht="22.5">
      <c r="A4655" s="234" t="s">
        <v>1433</v>
      </c>
      <c r="B4655" s="227" t="s">
        <v>4935</v>
      </c>
      <c r="C4655" s="343" t="s">
        <v>3757</v>
      </c>
    </row>
    <row r="4656" spans="1:3" ht="14.25" customHeight="1">
      <c r="A4656" s="234" t="s">
        <v>1904</v>
      </c>
      <c r="B4656" s="227" t="s">
        <v>1930</v>
      </c>
      <c r="C4656" s="344"/>
    </row>
    <row r="4657" spans="1:3" ht="15" customHeight="1" thickBot="1">
      <c r="A4657" s="235" t="s">
        <v>1906</v>
      </c>
      <c r="B4657" s="236" t="s">
        <v>27</v>
      </c>
      <c r="C4657" s="345"/>
    </row>
    <row r="4658" spans="1:3">
      <c r="A4658" s="231" t="s">
        <v>1431</v>
      </c>
      <c r="B4658" s="232" t="s">
        <v>4936</v>
      </c>
      <c r="C4658" s="233" t="s">
        <v>1902</v>
      </c>
    </row>
    <row r="4659" spans="1:3" ht="14.25" customHeight="1">
      <c r="A4659" s="234" t="s">
        <v>1433</v>
      </c>
      <c r="B4659" s="227" t="s">
        <v>349</v>
      </c>
      <c r="C4659" s="343" t="s">
        <v>1929</v>
      </c>
    </row>
    <row r="4660" spans="1:3" ht="14.25" customHeight="1">
      <c r="A4660" s="234" t="s">
        <v>1904</v>
      </c>
      <c r="B4660" s="227" t="s">
        <v>1930</v>
      </c>
      <c r="C4660" s="344"/>
    </row>
    <row r="4661" spans="1:3" ht="15" customHeight="1" thickBot="1">
      <c r="A4661" s="235" t="s">
        <v>1906</v>
      </c>
      <c r="B4661" s="236" t="s">
        <v>26</v>
      </c>
      <c r="C4661" s="345"/>
    </row>
    <row r="4662" spans="1:3">
      <c r="A4662" s="231" t="s">
        <v>1431</v>
      </c>
      <c r="B4662" s="232" t="s">
        <v>4937</v>
      </c>
      <c r="C4662" s="233" t="s">
        <v>1902</v>
      </c>
    </row>
    <row r="4663" spans="1:3" ht="22.5">
      <c r="A4663" s="234" t="s">
        <v>1433</v>
      </c>
      <c r="B4663" s="227" t="s">
        <v>589</v>
      </c>
      <c r="C4663" s="343" t="s">
        <v>2283</v>
      </c>
    </row>
    <row r="4664" spans="1:3" ht="14.25" customHeight="1">
      <c r="A4664" s="234" t="s">
        <v>1904</v>
      </c>
      <c r="B4664" s="227" t="s">
        <v>1977</v>
      </c>
      <c r="C4664" s="344"/>
    </row>
    <row r="4665" spans="1:3" ht="15" customHeight="1" thickBot="1">
      <c r="A4665" s="235" t="s">
        <v>1906</v>
      </c>
      <c r="B4665" s="236" t="s">
        <v>24</v>
      </c>
      <c r="C4665" s="345"/>
    </row>
    <row r="4666" spans="1:3">
      <c r="A4666" s="231" t="s">
        <v>1431</v>
      </c>
      <c r="B4666" s="232" t="s">
        <v>4938</v>
      </c>
      <c r="C4666" s="233" t="s">
        <v>1902</v>
      </c>
    </row>
    <row r="4667" spans="1:3" ht="14.25" customHeight="1">
      <c r="A4667" s="234" t="s">
        <v>1433</v>
      </c>
      <c r="B4667" s="227" t="s">
        <v>1360</v>
      </c>
      <c r="C4667" s="343" t="s">
        <v>4939</v>
      </c>
    </row>
    <row r="4668" spans="1:3" ht="14.25" customHeight="1">
      <c r="A4668" s="234" t="s">
        <v>1904</v>
      </c>
      <c r="B4668" s="227" t="s">
        <v>2490</v>
      </c>
      <c r="C4668" s="344"/>
    </row>
    <row r="4669" spans="1:3" ht="15" customHeight="1" thickBot="1">
      <c r="A4669" s="235" t="s">
        <v>1906</v>
      </c>
      <c r="B4669" s="236" t="s">
        <v>24</v>
      </c>
      <c r="C4669" s="345"/>
    </row>
    <row r="4670" spans="1:3">
      <c r="A4670" s="231" t="s">
        <v>1431</v>
      </c>
      <c r="B4670" s="232" t="s">
        <v>4940</v>
      </c>
      <c r="C4670" s="233" t="s">
        <v>1902</v>
      </c>
    </row>
    <row r="4671" spans="1:3" ht="14.25" customHeight="1">
      <c r="A4671" s="234" t="s">
        <v>1433</v>
      </c>
      <c r="B4671" s="227" t="s">
        <v>1394</v>
      </c>
      <c r="C4671" s="343" t="s">
        <v>2837</v>
      </c>
    </row>
    <row r="4672" spans="1:3" ht="14.25" customHeight="1">
      <c r="A4672" s="234" t="s">
        <v>1904</v>
      </c>
      <c r="B4672" s="227" t="s">
        <v>2146</v>
      </c>
      <c r="C4672" s="344"/>
    </row>
    <row r="4673" spans="1:3" ht="15" customHeight="1" thickBot="1">
      <c r="A4673" s="235" t="s">
        <v>1906</v>
      </c>
      <c r="B4673" s="236" t="s">
        <v>24</v>
      </c>
      <c r="C4673" s="345"/>
    </row>
    <row r="4674" spans="1:3">
      <c r="A4674" s="231" t="s">
        <v>1431</v>
      </c>
      <c r="B4674" s="232" t="s">
        <v>4941</v>
      </c>
      <c r="C4674" s="233" t="s">
        <v>1902</v>
      </c>
    </row>
    <row r="4675" spans="1:3" ht="14.25" customHeight="1">
      <c r="A4675" s="234" t="s">
        <v>1433</v>
      </c>
      <c r="B4675" s="227" t="s">
        <v>1275</v>
      </c>
      <c r="C4675" s="343" t="s">
        <v>4942</v>
      </c>
    </row>
    <row r="4676" spans="1:3" ht="14.25" customHeight="1">
      <c r="A4676" s="234" t="s">
        <v>1904</v>
      </c>
      <c r="B4676" s="227" t="s">
        <v>2370</v>
      </c>
      <c r="C4676" s="344"/>
    </row>
    <row r="4677" spans="1:3" ht="15" customHeight="1" thickBot="1">
      <c r="A4677" s="235" t="s">
        <v>1906</v>
      </c>
      <c r="B4677" s="236" t="s">
        <v>24</v>
      </c>
      <c r="C4677" s="345"/>
    </row>
    <row r="4678" spans="1:3">
      <c r="A4678" s="231" t="s">
        <v>1431</v>
      </c>
      <c r="B4678" s="232" t="s">
        <v>4943</v>
      </c>
      <c r="C4678" s="233" t="s">
        <v>1902</v>
      </c>
    </row>
    <row r="4679" spans="1:3" ht="14.25" customHeight="1">
      <c r="A4679" s="234" t="s">
        <v>1433</v>
      </c>
      <c r="B4679" s="227" t="s">
        <v>1275</v>
      </c>
      <c r="C4679" s="343" t="s">
        <v>4942</v>
      </c>
    </row>
    <row r="4680" spans="1:3" ht="14.25" customHeight="1">
      <c r="A4680" s="234" t="s">
        <v>1904</v>
      </c>
      <c r="B4680" s="227" t="s">
        <v>2370</v>
      </c>
      <c r="C4680" s="344"/>
    </row>
    <row r="4681" spans="1:3" ht="15" customHeight="1" thickBot="1">
      <c r="A4681" s="235" t="s">
        <v>1906</v>
      </c>
      <c r="B4681" s="236" t="s">
        <v>24</v>
      </c>
      <c r="C4681" s="345"/>
    </row>
    <row r="4682" spans="1:3">
      <c r="A4682" s="231" t="s">
        <v>1431</v>
      </c>
      <c r="B4682" s="232" t="s">
        <v>4944</v>
      </c>
      <c r="C4682" s="233" t="s">
        <v>1902</v>
      </c>
    </row>
    <row r="4683" spans="1:3" ht="22.5">
      <c r="A4683" s="234" t="s">
        <v>1433</v>
      </c>
      <c r="B4683" s="227" t="s">
        <v>1287</v>
      </c>
      <c r="C4683" s="343" t="s">
        <v>4945</v>
      </c>
    </row>
    <row r="4684" spans="1:3" ht="14.25" customHeight="1">
      <c r="A4684" s="234" t="s">
        <v>1904</v>
      </c>
      <c r="B4684" s="227" t="s">
        <v>1977</v>
      </c>
      <c r="C4684" s="344"/>
    </row>
    <row r="4685" spans="1:3" ht="15" customHeight="1" thickBot="1">
      <c r="A4685" s="235" t="s">
        <v>1906</v>
      </c>
      <c r="B4685" s="236" t="s">
        <v>24</v>
      </c>
      <c r="C4685" s="345"/>
    </row>
    <row r="4686" spans="1:3">
      <c r="A4686" s="231" t="s">
        <v>1431</v>
      </c>
      <c r="B4686" s="232" t="s">
        <v>4946</v>
      </c>
      <c r="C4686" s="233" t="s">
        <v>1902</v>
      </c>
    </row>
    <row r="4687" spans="1:3" ht="14.25" customHeight="1">
      <c r="A4687" s="234" t="s">
        <v>1433</v>
      </c>
      <c r="B4687" s="227" t="s">
        <v>1275</v>
      </c>
      <c r="C4687" s="343" t="s">
        <v>2496</v>
      </c>
    </row>
    <row r="4688" spans="1:3" ht="14.25" customHeight="1">
      <c r="A4688" s="234" t="s">
        <v>1904</v>
      </c>
      <c r="B4688" s="227" t="s">
        <v>2370</v>
      </c>
      <c r="C4688" s="344"/>
    </row>
    <row r="4689" spans="1:3" ht="15" customHeight="1" thickBot="1">
      <c r="A4689" s="235" t="s">
        <v>1906</v>
      </c>
      <c r="B4689" s="236" t="s">
        <v>24</v>
      </c>
      <c r="C4689" s="345"/>
    </row>
    <row r="4690" spans="1:3">
      <c r="A4690" s="231" t="s">
        <v>1431</v>
      </c>
      <c r="B4690" s="232" t="s">
        <v>4947</v>
      </c>
      <c r="C4690" s="233" t="s">
        <v>1902</v>
      </c>
    </row>
    <row r="4691" spans="1:3" ht="14.25" customHeight="1">
      <c r="A4691" s="234" t="s">
        <v>1433</v>
      </c>
      <c r="B4691" s="227" t="s">
        <v>865</v>
      </c>
      <c r="C4691" s="343" t="s">
        <v>4948</v>
      </c>
    </row>
    <row r="4692" spans="1:3" ht="14.25" customHeight="1">
      <c r="A4692" s="234" t="s">
        <v>1904</v>
      </c>
      <c r="B4692" s="227" t="s">
        <v>1952</v>
      </c>
      <c r="C4692" s="344"/>
    </row>
    <row r="4693" spans="1:3" ht="15" customHeight="1" thickBot="1">
      <c r="A4693" s="235" t="s">
        <v>1906</v>
      </c>
      <c r="B4693" s="236" t="s">
        <v>777</v>
      </c>
      <c r="C4693" s="345"/>
    </row>
    <row r="4694" spans="1:3">
      <c r="A4694" s="231" t="s">
        <v>1431</v>
      </c>
      <c r="B4694" s="232" t="s">
        <v>4949</v>
      </c>
      <c r="C4694" s="233" t="s">
        <v>1902</v>
      </c>
    </row>
    <row r="4695" spans="1:3" ht="14.25" customHeight="1">
      <c r="A4695" s="234" t="s">
        <v>1433</v>
      </c>
      <c r="B4695" s="227" t="s">
        <v>1075</v>
      </c>
      <c r="C4695" s="343" t="s">
        <v>4950</v>
      </c>
    </row>
    <row r="4696" spans="1:3" ht="14.25" customHeight="1">
      <c r="A4696" s="234" t="s">
        <v>1904</v>
      </c>
      <c r="B4696" s="227" t="s">
        <v>2146</v>
      </c>
      <c r="C4696" s="344"/>
    </row>
    <row r="4697" spans="1:3" ht="15" customHeight="1" thickBot="1">
      <c r="A4697" s="235" t="s">
        <v>1906</v>
      </c>
      <c r="B4697" s="236" t="s">
        <v>24</v>
      </c>
      <c r="C4697" s="345"/>
    </row>
    <row r="4698" spans="1:3">
      <c r="A4698" s="231" t="s">
        <v>1431</v>
      </c>
      <c r="B4698" s="232" t="s">
        <v>4951</v>
      </c>
      <c r="C4698" s="233" t="s">
        <v>1902</v>
      </c>
    </row>
    <row r="4699" spans="1:3" ht="14.25" customHeight="1">
      <c r="A4699" s="234" t="s">
        <v>1433</v>
      </c>
      <c r="B4699" s="227" t="s">
        <v>633</v>
      </c>
      <c r="C4699" s="343" t="s">
        <v>2443</v>
      </c>
    </row>
    <row r="4700" spans="1:3" ht="14.25" customHeight="1">
      <c r="A4700" s="234" t="s">
        <v>1904</v>
      </c>
      <c r="B4700" s="227" t="s">
        <v>2370</v>
      </c>
      <c r="C4700" s="344"/>
    </row>
    <row r="4701" spans="1:3" ht="15" customHeight="1" thickBot="1">
      <c r="A4701" s="235" t="s">
        <v>1906</v>
      </c>
      <c r="B4701" s="236" t="s">
        <v>24</v>
      </c>
      <c r="C4701" s="345"/>
    </row>
    <row r="4702" spans="1:3">
      <c r="A4702" s="231" t="s">
        <v>1431</v>
      </c>
      <c r="B4702" s="232" t="s">
        <v>4952</v>
      </c>
      <c r="C4702" s="233" t="s">
        <v>1902</v>
      </c>
    </row>
    <row r="4703" spans="1:3" ht="22.5">
      <c r="A4703" s="234" t="s">
        <v>1433</v>
      </c>
      <c r="B4703" s="227" t="s">
        <v>876</v>
      </c>
      <c r="C4703" s="343" t="s">
        <v>4953</v>
      </c>
    </row>
    <row r="4704" spans="1:3" ht="14.25" customHeight="1">
      <c r="A4704" s="234" t="s">
        <v>1904</v>
      </c>
      <c r="B4704" s="227" t="s">
        <v>1952</v>
      </c>
      <c r="C4704" s="344"/>
    </row>
    <row r="4705" spans="1:3" ht="15" customHeight="1" thickBot="1">
      <c r="A4705" s="235" t="s">
        <v>1906</v>
      </c>
      <c r="B4705" s="236" t="s">
        <v>26</v>
      </c>
      <c r="C4705" s="345"/>
    </row>
    <row r="4706" spans="1:3">
      <c r="A4706" s="231" t="s">
        <v>1431</v>
      </c>
      <c r="B4706" s="232" t="s">
        <v>4954</v>
      </c>
      <c r="C4706" s="233" t="s">
        <v>1902</v>
      </c>
    </row>
    <row r="4707" spans="1:3" ht="14.25" customHeight="1">
      <c r="A4707" s="234" t="s">
        <v>1433</v>
      </c>
      <c r="B4707" s="227" t="s">
        <v>681</v>
      </c>
      <c r="C4707" s="343" t="s">
        <v>2258</v>
      </c>
    </row>
    <row r="4708" spans="1:3" ht="14.25" customHeight="1">
      <c r="A4708" s="234" t="s">
        <v>1904</v>
      </c>
      <c r="B4708" s="227" t="s">
        <v>2370</v>
      </c>
      <c r="C4708" s="344"/>
    </row>
    <row r="4709" spans="1:3" ht="15" customHeight="1" thickBot="1">
      <c r="A4709" s="235" t="s">
        <v>1906</v>
      </c>
      <c r="B4709" s="236" t="s">
        <v>24</v>
      </c>
      <c r="C4709" s="345"/>
    </row>
  </sheetData>
  <mergeCells count="1178">
    <mergeCell ref="C4707:C4709"/>
    <mergeCell ref="C4695:C4697"/>
    <mergeCell ref="C4699:C4701"/>
    <mergeCell ref="C4703:C4705"/>
    <mergeCell ref="C4683:C4685"/>
    <mergeCell ref="C4687:C4689"/>
    <mergeCell ref="C4691:C4693"/>
    <mergeCell ref="C4671:C4673"/>
    <mergeCell ref="C4675:C4677"/>
    <mergeCell ref="C4679:C4681"/>
    <mergeCell ref="C4659:C4661"/>
    <mergeCell ref="C4663:C4665"/>
    <mergeCell ref="C4667:C4669"/>
    <mergeCell ref="C4647:C4649"/>
    <mergeCell ref="C4651:C4653"/>
    <mergeCell ref="C4655:C4657"/>
    <mergeCell ref="C4635:C4637"/>
    <mergeCell ref="C4639:C4641"/>
    <mergeCell ref="C4643:C4645"/>
    <mergeCell ref="C4623:C4625"/>
    <mergeCell ref="C4627:C4629"/>
    <mergeCell ref="C4631:C4633"/>
    <mergeCell ref="C4611:C4613"/>
    <mergeCell ref="C4615:C4617"/>
    <mergeCell ref="C4619:C4621"/>
    <mergeCell ref="C4599:C4601"/>
    <mergeCell ref="C4603:C4605"/>
    <mergeCell ref="C4607:C4609"/>
    <mergeCell ref="C4587:C4589"/>
    <mergeCell ref="C4591:C4593"/>
    <mergeCell ref="C4595:C4597"/>
    <mergeCell ref="C4575:C4577"/>
    <mergeCell ref="C4579:C4581"/>
    <mergeCell ref="C4583:C4585"/>
    <mergeCell ref="C4563:C4565"/>
    <mergeCell ref="C4567:C4569"/>
    <mergeCell ref="C4571:C4573"/>
    <mergeCell ref="C4551:C4553"/>
    <mergeCell ref="C4555:C4557"/>
    <mergeCell ref="C4559:C4561"/>
    <mergeCell ref="C4539:C4541"/>
    <mergeCell ref="C4543:C4545"/>
    <mergeCell ref="C4547:C4549"/>
    <mergeCell ref="C4527:C4529"/>
    <mergeCell ref="C4531:C4533"/>
    <mergeCell ref="C4535:C4537"/>
    <mergeCell ref="C4515:C4517"/>
    <mergeCell ref="C4519:C4521"/>
    <mergeCell ref="C4523:C4525"/>
    <mergeCell ref="C4503:C4505"/>
    <mergeCell ref="C4507:C4509"/>
    <mergeCell ref="C4511:C4513"/>
    <mergeCell ref="C4491:C4493"/>
    <mergeCell ref="C4495:C4497"/>
    <mergeCell ref="C4499:C4501"/>
    <mergeCell ref="C4479:C4481"/>
    <mergeCell ref="C4483:C4485"/>
    <mergeCell ref="C4487:C4489"/>
    <mergeCell ref="C4467:C4469"/>
    <mergeCell ref="C4471:C4473"/>
    <mergeCell ref="C4475:C4477"/>
    <mergeCell ref="C4455:C4457"/>
    <mergeCell ref="C4459:C4461"/>
    <mergeCell ref="C4463:C4465"/>
    <mergeCell ref="C4443:C4445"/>
    <mergeCell ref="C4447:C4449"/>
    <mergeCell ref="C4451:C4453"/>
    <mergeCell ref="C4431:C4433"/>
    <mergeCell ref="C4435:C4437"/>
    <mergeCell ref="C4439:C4441"/>
    <mergeCell ref="C4419:C4421"/>
    <mergeCell ref="C4423:C4425"/>
    <mergeCell ref="C4427:C4429"/>
    <mergeCell ref="C4407:C4409"/>
    <mergeCell ref="C4411:C4413"/>
    <mergeCell ref="C4415:C4417"/>
    <mergeCell ref="C4395:C4397"/>
    <mergeCell ref="C4399:C4401"/>
    <mergeCell ref="C4403:C4405"/>
    <mergeCell ref="C4383:C4385"/>
    <mergeCell ref="C4387:C4389"/>
    <mergeCell ref="C4391:C4393"/>
    <mergeCell ref="C4371:C4373"/>
    <mergeCell ref="C4375:C4377"/>
    <mergeCell ref="C4379:C4381"/>
    <mergeCell ref="C4359:C4361"/>
    <mergeCell ref="C4363:C4365"/>
    <mergeCell ref="C4367:C4369"/>
    <mergeCell ref="C4347:C4349"/>
    <mergeCell ref="C4351:C4353"/>
    <mergeCell ref="C4355:C4357"/>
    <mergeCell ref="C4335:C4337"/>
    <mergeCell ref="C4339:C4341"/>
    <mergeCell ref="C4343:C4345"/>
    <mergeCell ref="C4323:C4325"/>
    <mergeCell ref="C4327:C4329"/>
    <mergeCell ref="C4331:C4333"/>
    <mergeCell ref="C4311:C4313"/>
    <mergeCell ref="C4315:C4317"/>
    <mergeCell ref="C4319:C4321"/>
    <mergeCell ref="C4299:C4301"/>
    <mergeCell ref="C4303:C4305"/>
    <mergeCell ref="C4307:C4309"/>
    <mergeCell ref="C4287:C4289"/>
    <mergeCell ref="C4291:C4293"/>
    <mergeCell ref="C4295:C4297"/>
    <mergeCell ref="C4275:C4277"/>
    <mergeCell ref="C4279:C4281"/>
    <mergeCell ref="C4283:C4285"/>
    <mergeCell ref="C4263:C4265"/>
    <mergeCell ref="C4267:C4269"/>
    <mergeCell ref="C4271:C4273"/>
    <mergeCell ref="C4251:C4253"/>
    <mergeCell ref="C4255:C4257"/>
    <mergeCell ref="C4259:C4261"/>
    <mergeCell ref="C4239:C4241"/>
    <mergeCell ref="C4243:C4245"/>
    <mergeCell ref="C4247:C4249"/>
    <mergeCell ref="C4227:C4229"/>
    <mergeCell ref="C4231:C4233"/>
    <mergeCell ref="C4235:C4237"/>
    <mergeCell ref="C4215:C4217"/>
    <mergeCell ref="C4219:C4221"/>
    <mergeCell ref="C4223:C4225"/>
    <mergeCell ref="C4203:C4205"/>
    <mergeCell ref="C4207:C4209"/>
    <mergeCell ref="C4211:C4213"/>
    <mergeCell ref="C4191:C4193"/>
    <mergeCell ref="C4195:C4197"/>
    <mergeCell ref="C4199:C4201"/>
    <mergeCell ref="C4179:C4181"/>
    <mergeCell ref="C4183:C4185"/>
    <mergeCell ref="C4187:C4189"/>
    <mergeCell ref="C4167:C4169"/>
    <mergeCell ref="C4171:C4173"/>
    <mergeCell ref="C4175:C4177"/>
    <mergeCell ref="C4155:C4157"/>
    <mergeCell ref="C4159:C4161"/>
    <mergeCell ref="C4163:C4165"/>
    <mergeCell ref="C4143:C4145"/>
    <mergeCell ref="C4147:C4149"/>
    <mergeCell ref="C4151:C4153"/>
    <mergeCell ref="C4131:C4133"/>
    <mergeCell ref="C4135:C4137"/>
    <mergeCell ref="C4139:C4141"/>
    <mergeCell ref="C4119:C4121"/>
    <mergeCell ref="C4123:C4125"/>
    <mergeCell ref="C4127:C4129"/>
    <mergeCell ref="C4107:C4109"/>
    <mergeCell ref="C4111:C4113"/>
    <mergeCell ref="C4115:C4117"/>
    <mergeCell ref="C4095:C4097"/>
    <mergeCell ref="C4099:C4101"/>
    <mergeCell ref="C4103:C4105"/>
    <mergeCell ref="C4083:C4085"/>
    <mergeCell ref="C4087:C4089"/>
    <mergeCell ref="C4091:C4093"/>
    <mergeCell ref="C4071:C4073"/>
    <mergeCell ref="C4075:C4077"/>
    <mergeCell ref="C4079:C4081"/>
    <mergeCell ref="C4059:C4061"/>
    <mergeCell ref="C4063:C4065"/>
    <mergeCell ref="C4067:C4069"/>
    <mergeCell ref="C4047:C4049"/>
    <mergeCell ref="C4051:C4053"/>
    <mergeCell ref="C4055:C4057"/>
    <mergeCell ref="C4035:C4037"/>
    <mergeCell ref="C4039:C4041"/>
    <mergeCell ref="C4043:C4045"/>
    <mergeCell ref="C4023:C4025"/>
    <mergeCell ref="C4027:C4029"/>
    <mergeCell ref="C4031:C4033"/>
    <mergeCell ref="C4011:C4013"/>
    <mergeCell ref="C4015:C4017"/>
    <mergeCell ref="C4019:C4021"/>
    <mergeCell ref="C3999:C4001"/>
    <mergeCell ref="C4003:C4005"/>
    <mergeCell ref="C4007:C4009"/>
    <mergeCell ref="C3987:C3989"/>
    <mergeCell ref="C3991:C3993"/>
    <mergeCell ref="C3995:C3997"/>
    <mergeCell ref="C3975:C3977"/>
    <mergeCell ref="C3979:C3981"/>
    <mergeCell ref="C3983:C3985"/>
    <mergeCell ref="C3963:C3965"/>
    <mergeCell ref="C3967:C3969"/>
    <mergeCell ref="C3971:C3973"/>
    <mergeCell ref="C3951:C3953"/>
    <mergeCell ref="C3955:C3957"/>
    <mergeCell ref="C3959:C3961"/>
    <mergeCell ref="C3939:C3941"/>
    <mergeCell ref="C3943:C3945"/>
    <mergeCell ref="C3947:C3949"/>
    <mergeCell ref="C3927:C3929"/>
    <mergeCell ref="C3931:C3933"/>
    <mergeCell ref="C3935:C3937"/>
    <mergeCell ref="C3915:C3917"/>
    <mergeCell ref="C3919:C3921"/>
    <mergeCell ref="C3923:C3925"/>
    <mergeCell ref="C3903:C3905"/>
    <mergeCell ref="C3907:C3909"/>
    <mergeCell ref="C3911:C3913"/>
    <mergeCell ref="C3891:C3893"/>
    <mergeCell ref="C3895:C3897"/>
    <mergeCell ref="C3899:C3901"/>
    <mergeCell ref="C3879:C3881"/>
    <mergeCell ref="C3883:C3885"/>
    <mergeCell ref="C3887:C3889"/>
    <mergeCell ref="C3867:C3869"/>
    <mergeCell ref="C3871:C3873"/>
    <mergeCell ref="C3875:C3877"/>
    <mergeCell ref="C3855:C3857"/>
    <mergeCell ref="C3859:C3861"/>
    <mergeCell ref="C3863:C3865"/>
    <mergeCell ref="C3843:C3845"/>
    <mergeCell ref="C3847:C3849"/>
    <mergeCell ref="C3851:C3853"/>
    <mergeCell ref="C3831:C3833"/>
    <mergeCell ref="C3835:C3837"/>
    <mergeCell ref="C3839:C3841"/>
    <mergeCell ref="C3819:C3821"/>
    <mergeCell ref="C3823:C3825"/>
    <mergeCell ref="C3827:C3829"/>
    <mergeCell ref="C3807:C3809"/>
    <mergeCell ref="C3811:C3813"/>
    <mergeCell ref="C3815:C3817"/>
    <mergeCell ref="C3795:C3797"/>
    <mergeCell ref="C3799:C3801"/>
    <mergeCell ref="C3803:C3805"/>
    <mergeCell ref="C3783:C3785"/>
    <mergeCell ref="C3787:C3789"/>
    <mergeCell ref="C3791:C3793"/>
    <mergeCell ref="C3771:C3773"/>
    <mergeCell ref="C3775:C3777"/>
    <mergeCell ref="C3779:C3781"/>
    <mergeCell ref="C3759:C3761"/>
    <mergeCell ref="C3763:C3765"/>
    <mergeCell ref="C3767:C3769"/>
    <mergeCell ref="C3747:C3749"/>
    <mergeCell ref="C3751:C3753"/>
    <mergeCell ref="C3755:C3757"/>
    <mergeCell ref="C3735:C3737"/>
    <mergeCell ref="C3739:C3741"/>
    <mergeCell ref="C3743:C3745"/>
    <mergeCell ref="C3723:C3725"/>
    <mergeCell ref="C3727:C3729"/>
    <mergeCell ref="C3731:C3733"/>
    <mergeCell ref="C3711:C3713"/>
    <mergeCell ref="C3715:C3717"/>
    <mergeCell ref="C3719:C3721"/>
    <mergeCell ref="C3699:C3701"/>
    <mergeCell ref="C3703:C3705"/>
    <mergeCell ref="C3707:C3709"/>
    <mergeCell ref="C3687:C3689"/>
    <mergeCell ref="C3691:C3693"/>
    <mergeCell ref="C3695:C3697"/>
    <mergeCell ref="C3675:C3677"/>
    <mergeCell ref="C3679:C3681"/>
    <mergeCell ref="C3683:C3685"/>
    <mergeCell ref="C3663:C3665"/>
    <mergeCell ref="C3667:C3669"/>
    <mergeCell ref="C3671:C3673"/>
    <mergeCell ref="C3651:C3653"/>
    <mergeCell ref="C3655:C3657"/>
    <mergeCell ref="C3659:C3661"/>
    <mergeCell ref="C3639:C3641"/>
    <mergeCell ref="C3643:C3645"/>
    <mergeCell ref="C3647:C3649"/>
    <mergeCell ref="C3627:C3629"/>
    <mergeCell ref="C3631:C3633"/>
    <mergeCell ref="C3635:C3637"/>
    <mergeCell ref="C3615:C3617"/>
    <mergeCell ref="C3619:C3621"/>
    <mergeCell ref="C3623:C3625"/>
    <mergeCell ref="C3603:C3605"/>
    <mergeCell ref="C3607:C3609"/>
    <mergeCell ref="C3611:C3613"/>
    <mergeCell ref="C3591:C3593"/>
    <mergeCell ref="C3595:C3597"/>
    <mergeCell ref="C3599:C3601"/>
    <mergeCell ref="C3579:C3581"/>
    <mergeCell ref="C3583:C3585"/>
    <mergeCell ref="C3587:C3589"/>
    <mergeCell ref="C3567:C3569"/>
    <mergeCell ref="C3571:C3573"/>
    <mergeCell ref="C3575:C3577"/>
    <mergeCell ref="C3555:C3557"/>
    <mergeCell ref="C3559:C3561"/>
    <mergeCell ref="C3563:C3565"/>
    <mergeCell ref="C3543:C3545"/>
    <mergeCell ref="C3547:C3549"/>
    <mergeCell ref="C3551:C3553"/>
    <mergeCell ref="C3531:C3533"/>
    <mergeCell ref="C3535:C3537"/>
    <mergeCell ref="C3539:C3541"/>
    <mergeCell ref="C3519:C3521"/>
    <mergeCell ref="C3523:C3525"/>
    <mergeCell ref="C3527:C3529"/>
    <mergeCell ref="C3507:C3509"/>
    <mergeCell ref="C3511:C3513"/>
    <mergeCell ref="C3515:C3517"/>
    <mergeCell ref="C3495:C3497"/>
    <mergeCell ref="C3499:C3501"/>
    <mergeCell ref="C3503:C3505"/>
    <mergeCell ref="C3483:C3485"/>
    <mergeCell ref="C3487:C3489"/>
    <mergeCell ref="C3491:C3493"/>
    <mergeCell ref="C3471:C3473"/>
    <mergeCell ref="C3475:C3477"/>
    <mergeCell ref="C3479:C3481"/>
    <mergeCell ref="C3459:C3461"/>
    <mergeCell ref="C3463:C3465"/>
    <mergeCell ref="C3467:C3469"/>
    <mergeCell ref="C3447:C3449"/>
    <mergeCell ref="C3451:C3453"/>
    <mergeCell ref="C3455:C3457"/>
    <mergeCell ref="C3435:C3437"/>
    <mergeCell ref="C3439:C3441"/>
    <mergeCell ref="C3443:C3445"/>
    <mergeCell ref="C3423:C3425"/>
    <mergeCell ref="C3427:C3429"/>
    <mergeCell ref="C3431:C3433"/>
    <mergeCell ref="C3411:C3413"/>
    <mergeCell ref="C3415:C3417"/>
    <mergeCell ref="C3419:C3421"/>
    <mergeCell ref="C3399:C3401"/>
    <mergeCell ref="C3403:C3405"/>
    <mergeCell ref="C3407:C3409"/>
    <mergeCell ref="C3387:C3389"/>
    <mergeCell ref="C3391:C3393"/>
    <mergeCell ref="C3395:C3397"/>
    <mergeCell ref="C3375:C3377"/>
    <mergeCell ref="C3379:C3381"/>
    <mergeCell ref="C3383:C3385"/>
    <mergeCell ref="C3363:C3365"/>
    <mergeCell ref="C3367:C3369"/>
    <mergeCell ref="C3371:C3373"/>
    <mergeCell ref="C3351:C3353"/>
    <mergeCell ref="C3355:C3357"/>
    <mergeCell ref="C3359:C3361"/>
    <mergeCell ref="C3339:C3341"/>
    <mergeCell ref="C3343:C3345"/>
    <mergeCell ref="C3347:C3349"/>
    <mergeCell ref="C3327:C3329"/>
    <mergeCell ref="C3331:C3333"/>
    <mergeCell ref="C3335:C3337"/>
    <mergeCell ref="C3315:C3317"/>
    <mergeCell ref="C3319:C3321"/>
    <mergeCell ref="C3323:C3325"/>
    <mergeCell ref="C3303:C3305"/>
    <mergeCell ref="C3307:C3309"/>
    <mergeCell ref="C3311:C3313"/>
    <mergeCell ref="C3291:C3293"/>
    <mergeCell ref="C3295:C3297"/>
    <mergeCell ref="C3299:C3301"/>
    <mergeCell ref="C3279:C3281"/>
    <mergeCell ref="C3283:C3285"/>
    <mergeCell ref="C3287:C3289"/>
    <mergeCell ref="C3267:C3269"/>
    <mergeCell ref="C3271:C3273"/>
    <mergeCell ref="C3275:C3277"/>
    <mergeCell ref="C3255:C3257"/>
    <mergeCell ref="C3259:C3261"/>
    <mergeCell ref="C3263:C3265"/>
    <mergeCell ref="C3243:C3245"/>
    <mergeCell ref="C3247:C3249"/>
    <mergeCell ref="C3251:C3253"/>
    <mergeCell ref="C3231:C3233"/>
    <mergeCell ref="C3235:C3237"/>
    <mergeCell ref="C3239:C3241"/>
    <mergeCell ref="C3219:C3221"/>
    <mergeCell ref="C3223:C3225"/>
    <mergeCell ref="C3227:C3229"/>
    <mergeCell ref="C3207:C3209"/>
    <mergeCell ref="C3211:C3213"/>
    <mergeCell ref="C3215:C3217"/>
    <mergeCell ref="C3195:C3197"/>
    <mergeCell ref="C3199:C3201"/>
    <mergeCell ref="C3203:C3205"/>
    <mergeCell ref="C3183:C3185"/>
    <mergeCell ref="C3187:C3189"/>
    <mergeCell ref="C3191:C3193"/>
    <mergeCell ref="C3171:C3173"/>
    <mergeCell ref="C3175:C3177"/>
    <mergeCell ref="C3179:C3181"/>
    <mergeCell ref="C3159:C3161"/>
    <mergeCell ref="C3163:C3165"/>
    <mergeCell ref="C3167:C3169"/>
    <mergeCell ref="C3147:C3149"/>
    <mergeCell ref="C3151:C3153"/>
    <mergeCell ref="C3155:C3157"/>
    <mergeCell ref="C3135:C3137"/>
    <mergeCell ref="C3139:C3141"/>
    <mergeCell ref="C3143:C3145"/>
    <mergeCell ref="C3123:C3125"/>
    <mergeCell ref="C3127:C3129"/>
    <mergeCell ref="C3131:C3133"/>
    <mergeCell ref="C3111:C3113"/>
    <mergeCell ref="C3115:C3117"/>
    <mergeCell ref="C3119:C3121"/>
    <mergeCell ref="C3099:C3101"/>
    <mergeCell ref="C3103:C3105"/>
    <mergeCell ref="C3107:C3109"/>
    <mergeCell ref="C3087:C3089"/>
    <mergeCell ref="C3091:C3093"/>
    <mergeCell ref="C3095:C3097"/>
    <mergeCell ref="C3075:C3077"/>
    <mergeCell ref="C3079:C3081"/>
    <mergeCell ref="C3083:C3085"/>
    <mergeCell ref="C3063:C3065"/>
    <mergeCell ref="C3067:C3069"/>
    <mergeCell ref="C3071:C3073"/>
    <mergeCell ref="C3051:C3053"/>
    <mergeCell ref="C3055:C3057"/>
    <mergeCell ref="C3059:C3061"/>
    <mergeCell ref="C3039:C3041"/>
    <mergeCell ref="C3043:C3045"/>
    <mergeCell ref="C3047:C3049"/>
    <mergeCell ref="C3027:C3029"/>
    <mergeCell ref="C3031:C3033"/>
    <mergeCell ref="C3035:C3037"/>
    <mergeCell ref="C3015:C3017"/>
    <mergeCell ref="C3019:C3021"/>
    <mergeCell ref="C3023:C3025"/>
    <mergeCell ref="C3003:C3005"/>
    <mergeCell ref="C3007:C3009"/>
    <mergeCell ref="C3011:C3013"/>
    <mergeCell ref="C2991:C2993"/>
    <mergeCell ref="C2995:C2997"/>
    <mergeCell ref="C2999:C3001"/>
    <mergeCell ref="C2979:C2981"/>
    <mergeCell ref="C2983:C2985"/>
    <mergeCell ref="C2987:C2989"/>
    <mergeCell ref="C2967:C2969"/>
    <mergeCell ref="C2971:C2973"/>
    <mergeCell ref="C2975:C2977"/>
    <mergeCell ref="C2955:C2957"/>
    <mergeCell ref="C2959:C2961"/>
    <mergeCell ref="C2963:C2965"/>
    <mergeCell ref="C2943:C2945"/>
    <mergeCell ref="C2947:C2949"/>
    <mergeCell ref="C2951:C2953"/>
    <mergeCell ref="C2931:C2933"/>
    <mergeCell ref="C2935:C2937"/>
    <mergeCell ref="C2939:C2941"/>
    <mergeCell ref="C2919:C2921"/>
    <mergeCell ref="C2923:C2925"/>
    <mergeCell ref="C2927:C2929"/>
    <mergeCell ref="C2907:C2909"/>
    <mergeCell ref="C2911:C2913"/>
    <mergeCell ref="C2915:C2917"/>
    <mergeCell ref="C2895:C2897"/>
    <mergeCell ref="C2899:C2901"/>
    <mergeCell ref="C2903:C2905"/>
    <mergeCell ref="C2883:C2885"/>
    <mergeCell ref="C2887:C2889"/>
    <mergeCell ref="C2891:C2893"/>
    <mergeCell ref="C2871:C2873"/>
    <mergeCell ref="C2875:C2877"/>
    <mergeCell ref="C2879:C2881"/>
    <mergeCell ref="C2859:C2861"/>
    <mergeCell ref="C2863:C2865"/>
    <mergeCell ref="C2867:C2869"/>
    <mergeCell ref="C2847:C2849"/>
    <mergeCell ref="C2851:C2853"/>
    <mergeCell ref="C2855:C2857"/>
    <mergeCell ref="C2835:C2837"/>
    <mergeCell ref="C2839:C2841"/>
    <mergeCell ref="C2843:C2845"/>
    <mergeCell ref="C2823:C2825"/>
    <mergeCell ref="C2827:C2829"/>
    <mergeCell ref="C2831:C2833"/>
    <mergeCell ref="C2811:C2813"/>
    <mergeCell ref="C2815:C2817"/>
    <mergeCell ref="C2819:C2821"/>
    <mergeCell ref="C2799:C2801"/>
    <mergeCell ref="C2803:C2805"/>
    <mergeCell ref="C2807:C2809"/>
    <mergeCell ref="C2787:C2789"/>
    <mergeCell ref="C2791:C2793"/>
    <mergeCell ref="C2795:C2797"/>
    <mergeCell ref="C2775:C2777"/>
    <mergeCell ref="C2779:C2781"/>
    <mergeCell ref="C2783:C2785"/>
    <mergeCell ref="C2763:C2765"/>
    <mergeCell ref="C2767:C2769"/>
    <mergeCell ref="C2771:C2773"/>
    <mergeCell ref="C2751:C2753"/>
    <mergeCell ref="C2755:C2757"/>
    <mergeCell ref="C2759:C2761"/>
    <mergeCell ref="C2739:C2741"/>
    <mergeCell ref="C2743:C2745"/>
    <mergeCell ref="C2747:C2749"/>
    <mergeCell ref="C2727:C2729"/>
    <mergeCell ref="C2731:C2733"/>
    <mergeCell ref="C2735:C2737"/>
    <mergeCell ref="C2715:C2717"/>
    <mergeCell ref="C2719:C2721"/>
    <mergeCell ref="C2723:C2725"/>
    <mergeCell ref="C2703:C2705"/>
    <mergeCell ref="C2707:C2709"/>
    <mergeCell ref="C2711:C2713"/>
    <mergeCell ref="C2691:C2693"/>
    <mergeCell ref="C2695:C2697"/>
    <mergeCell ref="C2699:C2701"/>
    <mergeCell ref="C2679:C2681"/>
    <mergeCell ref="C2683:C2685"/>
    <mergeCell ref="C2687:C2689"/>
    <mergeCell ref="C2667:C2669"/>
    <mergeCell ref="C2671:C2673"/>
    <mergeCell ref="C2675:C2677"/>
    <mergeCell ref="C2655:C2657"/>
    <mergeCell ref="C2659:C2661"/>
    <mergeCell ref="C2663:C2665"/>
    <mergeCell ref="C2643:C2645"/>
    <mergeCell ref="C2647:C2649"/>
    <mergeCell ref="C2651:C2653"/>
    <mergeCell ref="C2631:C2633"/>
    <mergeCell ref="C2635:C2637"/>
    <mergeCell ref="C2639:C2641"/>
    <mergeCell ref="C2619:C2621"/>
    <mergeCell ref="C2623:C2625"/>
    <mergeCell ref="C2627:C2629"/>
    <mergeCell ref="C2607:C2609"/>
    <mergeCell ref="C2611:C2613"/>
    <mergeCell ref="C2615:C2617"/>
    <mergeCell ref="C2595:C2597"/>
    <mergeCell ref="C2599:C2601"/>
    <mergeCell ref="C2603:C2605"/>
    <mergeCell ref="C2583:C2585"/>
    <mergeCell ref="C2587:C2589"/>
    <mergeCell ref="C2591:C2593"/>
    <mergeCell ref="C2571:C2573"/>
    <mergeCell ref="C2575:C2577"/>
    <mergeCell ref="C2579:C2581"/>
    <mergeCell ref="C2559:C2561"/>
    <mergeCell ref="C2563:C2565"/>
    <mergeCell ref="C2567:C2569"/>
    <mergeCell ref="C2547:C2549"/>
    <mergeCell ref="C2551:C2553"/>
    <mergeCell ref="C2555:C2557"/>
    <mergeCell ref="C2535:C2537"/>
    <mergeCell ref="C2539:C2541"/>
    <mergeCell ref="C2543:C2545"/>
    <mergeCell ref="C2523:C2525"/>
    <mergeCell ref="C2527:C2529"/>
    <mergeCell ref="C2531:C2533"/>
    <mergeCell ref="C2511:C2513"/>
    <mergeCell ref="C2515:C2517"/>
    <mergeCell ref="C2519:C2521"/>
    <mergeCell ref="C2499:C2501"/>
    <mergeCell ref="C2503:C2505"/>
    <mergeCell ref="C2507:C2509"/>
    <mergeCell ref="C2487:C2489"/>
    <mergeCell ref="C2491:C2493"/>
    <mergeCell ref="C2495:C2497"/>
    <mergeCell ref="C2475:C2477"/>
    <mergeCell ref="C2479:C2481"/>
    <mergeCell ref="C2483:C2485"/>
    <mergeCell ref="C2463:C2465"/>
    <mergeCell ref="C2467:C2469"/>
    <mergeCell ref="C2471:C2473"/>
    <mergeCell ref="C2451:C2453"/>
    <mergeCell ref="C2455:C2457"/>
    <mergeCell ref="C2459:C2461"/>
    <mergeCell ref="C2439:C2441"/>
    <mergeCell ref="C2443:C2445"/>
    <mergeCell ref="C2447:C2449"/>
    <mergeCell ref="C2427:C2429"/>
    <mergeCell ref="C2431:C2433"/>
    <mergeCell ref="C2435:C2437"/>
    <mergeCell ref="C2415:C2417"/>
    <mergeCell ref="C2419:C2421"/>
    <mergeCell ref="C2423:C2425"/>
    <mergeCell ref="C2403:C2405"/>
    <mergeCell ref="C2407:C2409"/>
    <mergeCell ref="C2411:C2413"/>
    <mergeCell ref="C2391:C2393"/>
    <mergeCell ref="C2395:C2397"/>
    <mergeCell ref="C2399:C2401"/>
    <mergeCell ref="C2379:C2381"/>
    <mergeCell ref="C2383:C2385"/>
    <mergeCell ref="C2387:C2389"/>
    <mergeCell ref="C2367:C2369"/>
    <mergeCell ref="C2371:C2373"/>
    <mergeCell ref="C2375:C2377"/>
    <mergeCell ref="C2355:C2357"/>
    <mergeCell ref="C2359:C2361"/>
    <mergeCell ref="C2363:C2365"/>
    <mergeCell ref="C2343:C2345"/>
    <mergeCell ref="C2347:C2349"/>
    <mergeCell ref="C2351:C2353"/>
    <mergeCell ref="C2331:C2333"/>
    <mergeCell ref="C2335:C2337"/>
    <mergeCell ref="C2339:C2341"/>
    <mergeCell ref="C2319:C2321"/>
    <mergeCell ref="C2323:C2325"/>
    <mergeCell ref="C2327:C2329"/>
    <mergeCell ref="C2307:C2309"/>
    <mergeCell ref="C2311:C2313"/>
    <mergeCell ref="C2315:C2317"/>
    <mergeCell ref="C2295:C2297"/>
    <mergeCell ref="C2299:C2301"/>
    <mergeCell ref="C2303:C2305"/>
    <mergeCell ref="C2283:C2285"/>
    <mergeCell ref="C2287:C2289"/>
    <mergeCell ref="C2291:C2293"/>
    <mergeCell ref="C2271:C2273"/>
    <mergeCell ref="C2275:C2277"/>
    <mergeCell ref="C2279:C2281"/>
    <mergeCell ref="C2259:C2261"/>
    <mergeCell ref="C2263:C2265"/>
    <mergeCell ref="C2267:C2269"/>
    <mergeCell ref="C2247:C2249"/>
    <mergeCell ref="C2251:C2253"/>
    <mergeCell ref="C2255:C2257"/>
    <mergeCell ref="C2235:C2237"/>
    <mergeCell ref="C2239:C2241"/>
    <mergeCell ref="C2243:C2245"/>
    <mergeCell ref="C2223:C2225"/>
    <mergeCell ref="C2227:C2229"/>
    <mergeCell ref="C2231:C2233"/>
    <mergeCell ref="C2211:C2213"/>
    <mergeCell ref="C2215:C2217"/>
    <mergeCell ref="C2219:C2221"/>
    <mergeCell ref="C2199:C2201"/>
    <mergeCell ref="C2203:C2205"/>
    <mergeCell ref="C2207:C2209"/>
    <mergeCell ref="C2187:C2189"/>
    <mergeCell ref="C2191:C2193"/>
    <mergeCell ref="C2195:C2197"/>
    <mergeCell ref="C2175:C2177"/>
    <mergeCell ref="C2179:C2181"/>
    <mergeCell ref="C2183:C2185"/>
    <mergeCell ref="C2163:C2165"/>
    <mergeCell ref="C2167:C2169"/>
    <mergeCell ref="C2171:C2173"/>
    <mergeCell ref="C2151:C2153"/>
    <mergeCell ref="C2155:C2157"/>
    <mergeCell ref="C2159:C2161"/>
    <mergeCell ref="C2139:C2141"/>
    <mergeCell ref="C2143:C2145"/>
    <mergeCell ref="C2147:C2149"/>
    <mergeCell ref="C2127:C2129"/>
    <mergeCell ref="C2131:C2133"/>
    <mergeCell ref="C2135:C2137"/>
    <mergeCell ref="C2115:C2117"/>
    <mergeCell ref="C2119:C2121"/>
    <mergeCell ref="C2123:C2125"/>
    <mergeCell ref="C2103:C2105"/>
    <mergeCell ref="C2107:C2109"/>
    <mergeCell ref="C2111:C2113"/>
    <mergeCell ref="C2091:C2093"/>
    <mergeCell ref="C2095:C2097"/>
    <mergeCell ref="C2099:C2101"/>
    <mergeCell ref="C2079:C2081"/>
    <mergeCell ref="C2083:C2085"/>
    <mergeCell ref="C2087:C2089"/>
    <mergeCell ref="C2067:C2069"/>
    <mergeCell ref="C2071:C2073"/>
    <mergeCell ref="C2075:C2077"/>
    <mergeCell ref="C2055:C2057"/>
    <mergeCell ref="C2059:C2061"/>
    <mergeCell ref="C2063:C2065"/>
    <mergeCell ref="C2043:C2045"/>
    <mergeCell ref="C2047:C2049"/>
    <mergeCell ref="C2051:C2053"/>
    <mergeCell ref="C2031:C2033"/>
    <mergeCell ref="C2035:C2037"/>
    <mergeCell ref="C2039:C2041"/>
    <mergeCell ref="C2019:C2021"/>
    <mergeCell ref="C2023:C2025"/>
    <mergeCell ref="C2027:C2029"/>
    <mergeCell ref="C2007:C2009"/>
    <mergeCell ref="C2011:C2013"/>
    <mergeCell ref="C2015:C2017"/>
    <mergeCell ref="C1995:C1997"/>
    <mergeCell ref="C1999:C2001"/>
    <mergeCell ref="C2003:C2005"/>
    <mergeCell ref="C1983:C1985"/>
    <mergeCell ref="C1987:C1989"/>
    <mergeCell ref="C1991:C1993"/>
    <mergeCell ref="C1971:C1973"/>
    <mergeCell ref="C1975:C1977"/>
    <mergeCell ref="C1979:C1981"/>
    <mergeCell ref="C1959:C1961"/>
    <mergeCell ref="C1963:C1965"/>
    <mergeCell ref="C1967:C1969"/>
    <mergeCell ref="C1947:C1949"/>
    <mergeCell ref="C1951:C1953"/>
    <mergeCell ref="C1955:C1957"/>
    <mergeCell ref="C1935:C1937"/>
    <mergeCell ref="C1939:C1941"/>
    <mergeCell ref="C1943:C1945"/>
    <mergeCell ref="C1923:C1925"/>
    <mergeCell ref="C1927:C1929"/>
    <mergeCell ref="C1931:C1933"/>
    <mergeCell ref="C1911:C1913"/>
    <mergeCell ref="C1915:C1917"/>
    <mergeCell ref="C1919:C1921"/>
    <mergeCell ref="C1899:C1901"/>
    <mergeCell ref="C1903:C1905"/>
    <mergeCell ref="C1907:C1909"/>
    <mergeCell ref="C1887:C1889"/>
    <mergeCell ref="C1891:C1893"/>
    <mergeCell ref="C1895:C1897"/>
    <mergeCell ref="C1875:C1877"/>
    <mergeCell ref="C1879:C1881"/>
    <mergeCell ref="C1883:C1885"/>
    <mergeCell ref="C1863:C1865"/>
    <mergeCell ref="C1867:C1869"/>
    <mergeCell ref="C1871:C1873"/>
    <mergeCell ref="C1851:C1853"/>
    <mergeCell ref="C1855:C1857"/>
    <mergeCell ref="C1859:C1861"/>
    <mergeCell ref="C1839:C1841"/>
    <mergeCell ref="C1843:C1845"/>
    <mergeCell ref="C1847:C1849"/>
    <mergeCell ref="C1827:C1829"/>
    <mergeCell ref="C1831:C1833"/>
    <mergeCell ref="C1835:C1837"/>
    <mergeCell ref="C1815:C1817"/>
    <mergeCell ref="C1819:C1821"/>
    <mergeCell ref="C1823:C1825"/>
    <mergeCell ref="C1803:C1805"/>
    <mergeCell ref="C1807:C1809"/>
    <mergeCell ref="C1811:C1813"/>
    <mergeCell ref="C1791:C1793"/>
    <mergeCell ref="C1795:C1797"/>
    <mergeCell ref="C1799:C1801"/>
    <mergeCell ref="C1779:C1781"/>
    <mergeCell ref="C1783:C1785"/>
    <mergeCell ref="C1787:C1789"/>
    <mergeCell ref="C1767:C1769"/>
    <mergeCell ref="C1771:C1773"/>
    <mergeCell ref="C1775:C1777"/>
    <mergeCell ref="C1755:C1757"/>
    <mergeCell ref="C1759:C1761"/>
    <mergeCell ref="C1763:C1765"/>
    <mergeCell ref="C1743:C1745"/>
    <mergeCell ref="C1747:C1749"/>
    <mergeCell ref="C1751:C1753"/>
    <mergeCell ref="C1731:C1733"/>
    <mergeCell ref="C1735:C1737"/>
    <mergeCell ref="C1739:C1741"/>
    <mergeCell ref="C1719:C1721"/>
    <mergeCell ref="C1723:C1725"/>
    <mergeCell ref="C1727:C1729"/>
    <mergeCell ref="C1707:C1709"/>
    <mergeCell ref="C1711:C1713"/>
    <mergeCell ref="C1715:C1717"/>
    <mergeCell ref="C1695:C1697"/>
    <mergeCell ref="C1699:C1701"/>
    <mergeCell ref="C1703:C1705"/>
    <mergeCell ref="C1683:C1685"/>
    <mergeCell ref="C1687:C1689"/>
    <mergeCell ref="C1691:C1693"/>
    <mergeCell ref="C1671:C1673"/>
    <mergeCell ref="C1675:C1677"/>
    <mergeCell ref="C1679:C1681"/>
    <mergeCell ref="C1659:C1661"/>
    <mergeCell ref="C1663:C1665"/>
    <mergeCell ref="C1667:C1669"/>
    <mergeCell ref="C1647:C1649"/>
    <mergeCell ref="C1651:C1653"/>
    <mergeCell ref="C1655:C1657"/>
    <mergeCell ref="C1635:C1637"/>
    <mergeCell ref="C1639:C1641"/>
    <mergeCell ref="C1643:C1645"/>
    <mergeCell ref="C1623:C1625"/>
    <mergeCell ref="C1627:C1629"/>
    <mergeCell ref="C1631:C1633"/>
    <mergeCell ref="C1611:C1613"/>
    <mergeCell ref="C1615:C1617"/>
    <mergeCell ref="C1619:C1621"/>
    <mergeCell ref="C1599:C1601"/>
    <mergeCell ref="C1603:C1605"/>
    <mergeCell ref="C1607:C1609"/>
    <mergeCell ref="C1587:C1589"/>
    <mergeCell ref="C1591:C1593"/>
    <mergeCell ref="C1595:C1597"/>
    <mergeCell ref="C1575:C1577"/>
    <mergeCell ref="C1579:C1581"/>
    <mergeCell ref="C1583:C1585"/>
    <mergeCell ref="C1563:C1565"/>
    <mergeCell ref="C1567:C1569"/>
    <mergeCell ref="C1571:C1573"/>
    <mergeCell ref="C1551:C1553"/>
    <mergeCell ref="C1555:C1557"/>
    <mergeCell ref="C1559:C1561"/>
    <mergeCell ref="C1539:C1541"/>
    <mergeCell ref="C1543:C1545"/>
    <mergeCell ref="C1547:C1549"/>
    <mergeCell ref="C1527:C1529"/>
    <mergeCell ref="C1531:C1533"/>
    <mergeCell ref="C1535:C1537"/>
    <mergeCell ref="C1515:C1517"/>
    <mergeCell ref="C1519:C1521"/>
    <mergeCell ref="C1523:C1525"/>
    <mergeCell ref="C1503:C1505"/>
    <mergeCell ref="C1507:C1509"/>
    <mergeCell ref="C1511:C1513"/>
    <mergeCell ref="C1491:C1493"/>
    <mergeCell ref="C1495:C1497"/>
    <mergeCell ref="C1499:C1501"/>
    <mergeCell ref="C1479:C1481"/>
    <mergeCell ref="C1483:C1485"/>
    <mergeCell ref="C1487:C1489"/>
    <mergeCell ref="C1467:C1469"/>
    <mergeCell ref="C1471:C1473"/>
    <mergeCell ref="C1475:C1477"/>
    <mergeCell ref="C1455:C1457"/>
    <mergeCell ref="C1459:C1461"/>
    <mergeCell ref="C1463:C1465"/>
    <mergeCell ref="C1443:C1445"/>
    <mergeCell ref="C1447:C1449"/>
    <mergeCell ref="C1451:C1453"/>
    <mergeCell ref="C1431:C1433"/>
    <mergeCell ref="C1435:C1437"/>
    <mergeCell ref="C1439:C1441"/>
    <mergeCell ref="C1419:C1421"/>
    <mergeCell ref="C1423:C1425"/>
    <mergeCell ref="C1427:C1429"/>
    <mergeCell ref="C1407:C1409"/>
    <mergeCell ref="C1411:C1413"/>
    <mergeCell ref="C1415:C1417"/>
    <mergeCell ref="C1395:C1397"/>
    <mergeCell ref="C1399:C1401"/>
    <mergeCell ref="C1403:C1405"/>
    <mergeCell ref="C1383:C1385"/>
    <mergeCell ref="C1387:C1389"/>
    <mergeCell ref="C1391:C1393"/>
    <mergeCell ref="C1371:C1373"/>
    <mergeCell ref="C1375:C1377"/>
    <mergeCell ref="C1379:C1381"/>
    <mergeCell ref="C1359:C1361"/>
    <mergeCell ref="C1363:C1365"/>
    <mergeCell ref="C1367:C1369"/>
    <mergeCell ref="C1347:C1349"/>
    <mergeCell ref="C1351:C1353"/>
    <mergeCell ref="C1355:C1357"/>
    <mergeCell ref="C1335:C1337"/>
    <mergeCell ref="C1339:C1341"/>
    <mergeCell ref="C1343:C1345"/>
    <mergeCell ref="C1323:C1325"/>
    <mergeCell ref="C1327:C1329"/>
    <mergeCell ref="C1331:C1333"/>
    <mergeCell ref="C1311:C1313"/>
    <mergeCell ref="C1315:C1317"/>
    <mergeCell ref="C1319:C1321"/>
    <mergeCell ref="C1299:C1301"/>
    <mergeCell ref="C1303:C1305"/>
    <mergeCell ref="C1307:C1309"/>
    <mergeCell ref="C1287:C1289"/>
    <mergeCell ref="C1291:C1293"/>
    <mergeCell ref="C1295:C1297"/>
    <mergeCell ref="C1275:C1277"/>
    <mergeCell ref="C1279:C1281"/>
    <mergeCell ref="C1283:C1285"/>
    <mergeCell ref="C1263:C1265"/>
    <mergeCell ref="C1267:C1269"/>
    <mergeCell ref="C1271:C1273"/>
    <mergeCell ref="C1251:C1253"/>
    <mergeCell ref="C1255:C1257"/>
    <mergeCell ref="C1259:C1261"/>
    <mergeCell ref="C1239:C1241"/>
    <mergeCell ref="C1243:C1245"/>
    <mergeCell ref="C1247:C1249"/>
    <mergeCell ref="C1227:C1229"/>
    <mergeCell ref="C1231:C1233"/>
    <mergeCell ref="C1235:C1237"/>
    <mergeCell ref="C1215:C1217"/>
    <mergeCell ref="C1219:C1221"/>
    <mergeCell ref="C1223:C1225"/>
    <mergeCell ref="C1203:C1205"/>
    <mergeCell ref="C1207:C1209"/>
    <mergeCell ref="C1211:C1213"/>
    <mergeCell ref="C1191:C1193"/>
    <mergeCell ref="C1195:C1197"/>
    <mergeCell ref="C1199:C1201"/>
    <mergeCell ref="C1179:C1181"/>
    <mergeCell ref="C1183:C1185"/>
    <mergeCell ref="C1187:C1189"/>
    <mergeCell ref="C1167:C1169"/>
    <mergeCell ref="C1171:C1173"/>
    <mergeCell ref="C1175:C1177"/>
    <mergeCell ref="C1155:C1157"/>
    <mergeCell ref="C1159:C1161"/>
    <mergeCell ref="C1163:C1165"/>
    <mergeCell ref="C1143:C1145"/>
    <mergeCell ref="C1147:C1149"/>
    <mergeCell ref="C1151:C1153"/>
    <mergeCell ref="C1131:C1133"/>
    <mergeCell ref="C1135:C1137"/>
    <mergeCell ref="C1139:C1141"/>
    <mergeCell ref="C1119:C1121"/>
    <mergeCell ref="C1123:C1125"/>
    <mergeCell ref="C1127:C1129"/>
    <mergeCell ref="C1107:C1109"/>
    <mergeCell ref="C1111:C1113"/>
    <mergeCell ref="C1115:C1117"/>
    <mergeCell ref="C1095:C1097"/>
    <mergeCell ref="C1099:C1101"/>
    <mergeCell ref="C1103:C1105"/>
    <mergeCell ref="C1083:C1085"/>
    <mergeCell ref="C1087:C1089"/>
    <mergeCell ref="C1091:C1093"/>
    <mergeCell ref="C1071:C1073"/>
    <mergeCell ref="C1075:C1077"/>
    <mergeCell ref="C1079:C1081"/>
    <mergeCell ref="C1059:C1061"/>
    <mergeCell ref="C1063:C1065"/>
    <mergeCell ref="C1067:C1069"/>
    <mergeCell ref="C1047:C1049"/>
    <mergeCell ref="C1051:C1053"/>
    <mergeCell ref="C1055:C1057"/>
    <mergeCell ref="C1035:C1037"/>
    <mergeCell ref="C1039:C1041"/>
    <mergeCell ref="C1043:C1045"/>
    <mergeCell ref="C1023:C1025"/>
    <mergeCell ref="C1027:C1029"/>
    <mergeCell ref="C1031:C1033"/>
    <mergeCell ref="C1011:C1013"/>
    <mergeCell ref="C1015:C1017"/>
    <mergeCell ref="C1019:C1021"/>
    <mergeCell ref="C999:C1001"/>
    <mergeCell ref="C1003:C1005"/>
    <mergeCell ref="C1007:C1009"/>
    <mergeCell ref="C987:C989"/>
    <mergeCell ref="C991:C993"/>
    <mergeCell ref="C995:C997"/>
    <mergeCell ref="C975:C977"/>
    <mergeCell ref="C979:C981"/>
    <mergeCell ref="C983:C985"/>
    <mergeCell ref="C963:C965"/>
    <mergeCell ref="C967:C969"/>
    <mergeCell ref="C971:C973"/>
    <mergeCell ref="C951:C953"/>
    <mergeCell ref="C955:C957"/>
    <mergeCell ref="C959:C961"/>
    <mergeCell ref="C939:C941"/>
    <mergeCell ref="C943:C945"/>
    <mergeCell ref="C947:C949"/>
    <mergeCell ref="C927:C929"/>
    <mergeCell ref="C931:C933"/>
    <mergeCell ref="C935:C937"/>
    <mergeCell ref="C915:C917"/>
    <mergeCell ref="C919:C921"/>
    <mergeCell ref="C923:C925"/>
    <mergeCell ref="C903:C905"/>
    <mergeCell ref="C907:C909"/>
    <mergeCell ref="C911:C913"/>
    <mergeCell ref="C891:C893"/>
    <mergeCell ref="C895:C897"/>
    <mergeCell ref="C899:C901"/>
    <mergeCell ref="C879:C881"/>
    <mergeCell ref="C883:C885"/>
    <mergeCell ref="C887:C889"/>
    <mergeCell ref="C867:C869"/>
    <mergeCell ref="C871:C873"/>
    <mergeCell ref="C875:C877"/>
    <mergeCell ref="C855:C857"/>
    <mergeCell ref="C859:C861"/>
    <mergeCell ref="C863:C865"/>
    <mergeCell ref="C843:C845"/>
    <mergeCell ref="C847:C849"/>
    <mergeCell ref="C851:C853"/>
    <mergeCell ref="C831:C833"/>
    <mergeCell ref="C835:C837"/>
    <mergeCell ref="C839:C841"/>
    <mergeCell ref="C819:C821"/>
    <mergeCell ref="C823:C825"/>
    <mergeCell ref="C827:C829"/>
    <mergeCell ref="C807:C809"/>
    <mergeCell ref="C811:C813"/>
    <mergeCell ref="C815:C817"/>
    <mergeCell ref="C795:C797"/>
    <mergeCell ref="C799:C801"/>
    <mergeCell ref="C803:C805"/>
    <mergeCell ref="C783:C785"/>
    <mergeCell ref="C787:C789"/>
    <mergeCell ref="C791:C793"/>
    <mergeCell ref="C771:C773"/>
    <mergeCell ref="C775:C777"/>
    <mergeCell ref="C779:C781"/>
    <mergeCell ref="C759:C761"/>
    <mergeCell ref="C763:C765"/>
    <mergeCell ref="C767:C769"/>
    <mergeCell ref="C747:C749"/>
    <mergeCell ref="C751:C753"/>
    <mergeCell ref="C755:C757"/>
    <mergeCell ref="C735:C737"/>
    <mergeCell ref="C739:C741"/>
    <mergeCell ref="C743:C745"/>
    <mergeCell ref="C723:C725"/>
    <mergeCell ref="C727:C729"/>
    <mergeCell ref="C731:C733"/>
    <mergeCell ref="C711:C713"/>
    <mergeCell ref="C715:C717"/>
    <mergeCell ref="C719:C721"/>
    <mergeCell ref="C699:C701"/>
    <mergeCell ref="C703:C705"/>
    <mergeCell ref="C707:C709"/>
    <mergeCell ref="C687:C689"/>
    <mergeCell ref="C691:C693"/>
    <mergeCell ref="C695:C697"/>
    <mergeCell ref="C675:C677"/>
    <mergeCell ref="C679:C681"/>
    <mergeCell ref="C683:C685"/>
    <mergeCell ref="C663:C665"/>
    <mergeCell ref="C667:C669"/>
    <mergeCell ref="C671:C673"/>
    <mergeCell ref="C651:C653"/>
    <mergeCell ref="C655:C657"/>
    <mergeCell ref="C659:C661"/>
    <mergeCell ref="C639:C641"/>
    <mergeCell ref="C643:C645"/>
    <mergeCell ref="C647:C649"/>
    <mergeCell ref="C627:C629"/>
    <mergeCell ref="C631:C633"/>
    <mergeCell ref="C635:C637"/>
    <mergeCell ref="C615:C617"/>
    <mergeCell ref="C619:C621"/>
    <mergeCell ref="C623:C625"/>
    <mergeCell ref="C603:C605"/>
    <mergeCell ref="C607:C609"/>
    <mergeCell ref="C611:C613"/>
    <mergeCell ref="C591:C593"/>
    <mergeCell ref="C595:C597"/>
    <mergeCell ref="C599:C601"/>
    <mergeCell ref="C579:C581"/>
    <mergeCell ref="C583:C585"/>
    <mergeCell ref="C587:C589"/>
    <mergeCell ref="C567:C569"/>
    <mergeCell ref="C571:C573"/>
    <mergeCell ref="C575:C577"/>
    <mergeCell ref="C555:C557"/>
    <mergeCell ref="C559:C561"/>
    <mergeCell ref="C563:C565"/>
    <mergeCell ref="C543:C545"/>
    <mergeCell ref="C547:C549"/>
    <mergeCell ref="C551:C553"/>
    <mergeCell ref="C531:C533"/>
    <mergeCell ref="C535:C537"/>
    <mergeCell ref="C539:C541"/>
    <mergeCell ref="C519:C521"/>
    <mergeCell ref="C523:C525"/>
    <mergeCell ref="C527:C529"/>
    <mergeCell ref="C507:C509"/>
    <mergeCell ref="C511:C513"/>
    <mergeCell ref="C515:C517"/>
    <mergeCell ref="C495:C497"/>
    <mergeCell ref="C499:C501"/>
    <mergeCell ref="C503:C505"/>
    <mergeCell ref="C483:C485"/>
    <mergeCell ref="C487:C489"/>
    <mergeCell ref="C491:C493"/>
    <mergeCell ref="C471:C473"/>
    <mergeCell ref="C475:C477"/>
    <mergeCell ref="C479:C481"/>
    <mergeCell ref="C459:C461"/>
    <mergeCell ref="C463:C465"/>
    <mergeCell ref="C467:C469"/>
    <mergeCell ref="C447:C449"/>
    <mergeCell ref="C451:C453"/>
    <mergeCell ref="C455:C457"/>
    <mergeCell ref="C435:C437"/>
    <mergeCell ref="C439:C441"/>
    <mergeCell ref="C443:C445"/>
    <mergeCell ref="C423:C425"/>
    <mergeCell ref="C427:C429"/>
    <mergeCell ref="C431:C433"/>
    <mergeCell ref="C411:C413"/>
    <mergeCell ref="C415:C417"/>
    <mergeCell ref="C419:C421"/>
    <mergeCell ref="C399:C401"/>
    <mergeCell ref="C403:C405"/>
    <mergeCell ref="C407:C409"/>
    <mergeCell ref="C387:C389"/>
    <mergeCell ref="C391:C393"/>
    <mergeCell ref="C395:C397"/>
    <mergeCell ref="C375:C377"/>
    <mergeCell ref="C379:C381"/>
    <mergeCell ref="C383:C385"/>
    <mergeCell ref="C363:C365"/>
    <mergeCell ref="C367:C369"/>
    <mergeCell ref="C371:C373"/>
    <mergeCell ref="C351:C353"/>
    <mergeCell ref="C355:C357"/>
    <mergeCell ref="C359:C361"/>
    <mergeCell ref="C339:C341"/>
    <mergeCell ref="C343:C345"/>
    <mergeCell ref="C347:C349"/>
    <mergeCell ref="C327:C329"/>
    <mergeCell ref="C331:C333"/>
    <mergeCell ref="C335:C337"/>
    <mergeCell ref="C315:C317"/>
    <mergeCell ref="C319:C321"/>
    <mergeCell ref="C323:C325"/>
    <mergeCell ref="C303:C305"/>
    <mergeCell ref="C307:C309"/>
    <mergeCell ref="C311:C313"/>
    <mergeCell ref="C291:C293"/>
    <mergeCell ref="C295:C297"/>
    <mergeCell ref="C299:C301"/>
    <mergeCell ref="C279:C281"/>
    <mergeCell ref="C283:C285"/>
    <mergeCell ref="C287:C289"/>
    <mergeCell ref="C267:C269"/>
    <mergeCell ref="C271:C273"/>
    <mergeCell ref="C275:C277"/>
    <mergeCell ref="C255:C257"/>
    <mergeCell ref="C259:C261"/>
    <mergeCell ref="C263:C265"/>
    <mergeCell ref="C243:C245"/>
    <mergeCell ref="C247:C249"/>
    <mergeCell ref="C251:C253"/>
    <mergeCell ref="C231:C233"/>
    <mergeCell ref="C235:C237"/>
    <mergeCell ref="C239:C241"/>
    <mergeCell ref="C219:C221"/>
    <mergeCell ref="C223:C225"/>
    <mergeCell ref="C227:C229"/>
    <mergeCell ref="C207:C209"/>
    <mergeCell ref="C211:C213"/>
    <mergeCell ref="C215:C217"/>
    <mergeCell ref="C195:C197"/>
    <mergeCell ref="C199:C201"/>
    <mergeCell ref="C203:C205"/>
    <mergeCell ref="C183:C185"/>
    <mergeCell ref="C187:C189"/>
    <mergeCell ref="C191:C193"/>
    <mergeCell ref="C171:C173"/>
    <mergeCell ref="C175:C177"/>
    <mergeCell ref="C179:C181"/>
    <mergeCell ref="C159:C161"/>
    <mergeCell ref="C163:C165"/>
    <mergeCell ref="C167:C169"/>
    <mergeCell ref="C147:C149"/>
    <mergeCell ref="C151:C153"/>
    <mergeCell ref="C155:C157"/>
    <mergeCell ref="C135:C137"/>
    <mergeCell ref="C139:C141"/>
    <mergeCell ref="C143:C145"/>
    <mergeCell ref="C123:C125"/>
    <mergeCell ref="C127:C129"/>
    <mergeCell ref="C131:C133"/>
    <mergeCell ref="C111:C113"/>
    <mergeCell ref="C115:C117"/>
    <mergeCell ref="C119:C121"/>
    <mergeCell ref="C99:C101"/>
    <mergeCell ref="C103:C105"/>
    <mergeCell ref="C107:C109"/>
    <mergeCell ref="C15:C17"/>
    <mergeCell ref="C19:C21"/>
    <mergeCell ref="C23:C25"/>
    <mergeCell ref="A1:C1"/>
    <mergeCell ref="C3:C5"/>
    <mergeCell ref="C7:C9"/>
    <mergeCell ref="C11:C13"/>
    <mergeCell ref="C87:C89"/>
    <mergeCell ref="C91:C93"/>
    <mergeCell ref="C95:C97"/>
    <mergeCell ref="C75:C77"/>
    <mergeCell ref="C79:C81"/>
    <mergeCell ref="C83:C85"/>
    <mergeCell ref="C63:C65"/>
    <mergeCell ref="C67:C69"/>
    <mergeCell ref="C71:C73"/>
    <mergeCell ref="C51:C53"/>
    <mergeCell ref="C55:C57"/>
    <mergeCell ref="C59:C61"/>
    <mergeCell ref="C39:C41"/>
    <mergeCell ref="C43:C45"/>
    <mergeCell ref="C47:C49"/>
    <mergeCell ref="C27:C29"/>
    <mergeCell ref="C31:C33"/>
    <mergeCell ref="C35:C37"/>
  </mergeCells>
  <conditionalFormatting sqref="D1098:D1101">
    <cfRule type="duplicateValues" dxfId="105" priority="88"/>
  </conditionalFormatting>
  <conditionalFormatting sqref="D954:D957">
    <cfRule type="duplicateValues" dxfId="104" priority="87"/>
  </conditionalFormatting>
  <conditionalFormatting sqref="D22:D25">
    <cfRule type="duplicateValues" dxfId="103" priority="86"/>
  </conditionalFormatting>
  <conditionalFormatting sqref="D26:D29">
    <cfRule type="duplicateValues" dxfId="102" priority="85"/>
  </conditionalFormatting>
  <conditionalFormatting sqref="D298:D305">
    <cfRule type="duplicateValues" dxfId="101" priority="84"/>
  </conditionalFormatting>
  <conditionalFormatting sqref="D854">
    <cfRule type="duplicateValues" dxfId="100" priority="83"/>
  </conditionalFormatting>
  <conditionalFormatting sqref="D998:D1005">
    <cfRule type="duplicateValues" dxfId="99" priority="82"/>
  </conditionalFormatting>
  <conditionalFormatting sqref="D754:D757">
    <cfRule type="duplicateValues" dxfId="98" priority="81"/>
  </conditionalFormatting>
  <conditionalFormatting sqref="D782:D785">
    <cfRule type="duplicateValues" dxfId="97" priority="80"/>
  </conditionalFormatting>
  <conditionalFormatting sqref="D58:D61">
    <cfRule type="duplicateValues" dxfId="96" priority="79"/>
  </conditionalFormatting>
  <conditionalFormatting sqref="D62:D65">
    <cfRule type="duplicateValues" dxfId="95" priority="78"/>
  </conditionalFormatting>
  <conditionalFormatting sqref="D798:D801 D978:D981">
    <cfRule type="duplicateValues" dxfId="94" priority="77"/>
  </conditionalFormatting>
  <conditionalFormatting sqref="D930:D933">
    <cfRule type="duplicateValues" dxfId="93" priority="76"/>
  </conditionalFormatting>
  <conditionalFormatting sqref="D70:D73">
    <cfRule type="duplicateValues" dxfId="92" priority="75"/>
  </conditionalFormatting>
  <conditionalFormatting sqref="D74:D77">
    <cfRule type="duplicateValues" dxfId="91" priority="74"/>
  </conditionalFormatting>
  <conditionalFormatting sqref="D982:D985">
    <cfRule type="duplicateValues" dxfId="90" priority="73"/>
  </conditionalFormatting>
  <conditionalFormatting sqref="D510:D513">
    <cfRule type="duplicateValues" dxfId="89" priority="72"/>
  </conditionalFormatting>
  <conditionalFormatting sqref="D3742:D3889 D3082:D3217 D2250:D2581 D2190:D2201 D1194:D1281 D758:D781 D1:D21 D958:D977 D30:D57 D66:D69 D786:D797 D934:D953 D78:D85 D306:D321 D986:D989 D1102:D1145 D1150:D1189 D802:D829 D102:D105 D118:D297 D1006:D1097 D994:D997 D514:D637 D642:D753 D390:D405 D855:D929 D410:D509 D1286:D1457 D1462:D2101 D2106:D2185 D2206:D2217 D2586:D2589 D2594:D2669 D2702:D2957 D2974:D3025 D3066:D3069 D3030:D3049 D2674:D2697 D3654:D3733 D3894:D4069 D3222:D3649 D4078:D1048576">
    <cfRule type="duplicateValues" dxfId="88" priority="89"/>
  </conditionalFormatting>
  <conditionalFormatting sqref="D1190:D1193">
    <cfRule type="duplicateValues" dxfId="87" priority="71"/>
  </conditionalFormatting>
  <conditionalFormatting sqref="D1146:D1149">
    <cfRule type="duplicateValues" dxfId="86" priority="70"/>
  </conditionalFormatting>
  <conditionalFormatting sqref="D86:D89">
    <cfRule type="duplicateValues" dxfId="85" priority="69"/>
  </conditionalFormatting>
  <conditionalFormatting sqref="D90:D93">
    <cfRule type="duplicateValues" dxfId="84" priority="68"/>
  </conditionalFormatting>
  <conditionalFormatting sqref="D94:D97">
    <cfRule type="duplicateValues" dxfId="83" priority="67"/>
  </conditionalFormatting>
  <conditionalFormatting sqref="D98:D101">
    <cfRule type="duplicateValues" dxfId="82" priority="66"/>
  </conditionalFormatting>
  <conditionalFormatting sqref="D106:D109">
    <cfRule type="duplicateValues" dxfId="81" priority="65"/>
  </conditionalFormatting>
  <conditionalFormatting sqref="D990:D993">
    <cfRule type="duplicateValues" dxfId="80" priority="64"/>
  </conditionalFormatting>
  <conditionalFormatting sqref="D830:D833">
    <cfRule type="duplicateValues" dxfId="79" priority="63"/>
  </conditionalFormatting>
  <conditionalFormatting sqref="D834:D837">
    <cfRule type="duplicateValues" dxfId="78" priority="62"/>
  </conditionalFormatting>
  <conditionalFormatting sqref="D838:D841">
    <cfRule type="duplicateValues" dxfId="77" priority="61"/>
  </conditionalFormatting>
  <conditionalFormatting sqref="D842:D845">
    <cfRule type="duplicateValues" dxfId="76" priority="60"/>
  </conditionalFormatting>
  <conditionalFormatting sqref="D110:D113">
    <cfRule type="duplicateValues" dxfId="75" priority="59"/>
  </conditionalFormatting>
  <conditionalFormatting sqref="D114:D117">
    <cfRule type="duplicateValues" dxfId="74" priority="58"/>
  </conditionalFormatting>
  <conditionalFormatting sqref="D846:D849">
    <cfRule type="duplicateValues" dxfId="73" priority="57"/>
  </conditionalFormatting>
  <conditionalFormatting sqref="D850:D853">
    <cfRule type="duplicateValues" dxfId="72" priority="56"/>
  </conditionalFormatting>
  <conditionalFormatting sqref="D322:D325">
    <cfRule type="duplicateValues" dxfId="71" priority="55"/>
  </conditionalFormatting>
  <conditionalFormatting sqref="D326:D329">
    <cfRule type="duplicateValues" dxfId="70" priority="54"/>
  </conditionalFormatting>
  <conditionalFormatting sqref="D330:D333">
    <cfRule type="duplicateValues" dxfId="69" priority="53"/>
  </conditionalFormatting>
  <conditionalFormatting sqref="D334:D337">
    <cfRule type="duplicateValues" dxfId="68" priority="52"/>
  </conditionalFormatting>
  <conditionalFormatting sqref="D338:D341">
    <cfRule type="duplicateValues" dxfId="67" priority="51"/>
  </conditionalFormatting>
  <conditionalFormatting sqref="D342:D345">
    <cfRule type="duplicateValues" dxfId="66" priority="50"/>
  </conditionalFormatting>
  <conditionalFormatting sqref="D346:D349">
    <cfRule type="duplicateValues" dxfId="65" priority="49"/>
  </conditionalFormatting>
  <conditionalFormatting sqref="D350:D353">
    <cfRule type="duplicateValues" dxfId="64" priority="48"/>
  </conditionalFormatting>
  <conditionalFormatting sqref="D354:D357">
    <cfRule type="duplicateValues" dxfId="63" priority="47"/>
  </conditionalFormatting>
  <conditionalFormatting sqref="D358:D361">
    <cfRule type="duplicateValues" dxfId="62" priority="46"/>
  </conditionalFormatting>
  <conditionalFormatting sqref="D362:D365">
    <cfRule type="duplicateValues" dxfId="61" priority="45"/>
  </conditionalFormatting>
  <conditionalFormatting sqref="D366:D369">
    <cfRule type="duplicateValues" dxfId="60" priority="44"/>
  </conditionalFormatting>
  <conditionalFormatting sqref="D370:D373">
    <cfRule type="duplicateValues" dxfId="59" priority="43"/>
  </conditionalFormatting>
  <conditionalFormatting sqref="D374:D377">
    <cfRule type="duplicateValues" dxfId="58" priority="42"/>
  </conditionalFormatting>
  <conditionalFormatting sqref="D378:D381">
    <cfRule type="duplicateValues" dxfId="57" priority="41"/>
  </conditionalFormatting>
  <conditionalFormatting sqref="D382:D385">
    <cfRule type="duplicateValues" dxfId="56" priority="40"/>
  </conditionalFormatting>
  <conditionalFormatting sqref="D1282:D1285">
    <cfRule type="duplicateValues" dxfId="55" priority="39"/>
  </conditionalFormatting>
  <conditionalFormatting sqref="D638:D641">
    <cfRule type="duplicateValues" dxfId="54" priority="38"/>
  </conditionalFormatting>
  <conditionalFormatting sqref="D406:D409">
    <cfRule type="duplicateValues" dxfId="53" priority="37"/>
  </conditionalFormatting>
  <conditionalFormatting sqref="D1458:D1461">
    <cfRule type="duplicateValues" dxfId="52" priority="36"/>
  </conditionalFormatting>
  <conditionalFormatting sqref="D2186:D2189">
    <cfRule type="duplicateValues" dxfId="51" priority="35"/>
  </conditionalFormatting>
  <conditionalFormatting sqref="D2102:D2105">
    <cfRule type="duplicateValues" dxfId="50" priority="34"/>
  </conditionalFormatting>
  <conditionalFormatting sqref="D2202:D2205">
    <cfRule type="duplicateValues" dxfId="49" priority="33"/>
  </conditionalFormatting>
  <conditionalFormatting sqref="D2218:D2221">
    <cfRule type="duplicateValues" dxfId="48" priority="32"/>
  </conditionalFormatting>
  <conditionalFormatting sqref="D2222:D2225">
    <cfRule type="duplicateValues" dxfId="47" priority="31"/>
  </conditionalFormatting>
  <conditionalFormatting sqref="D2226:D2229">
    <cfRule type="duplicateValues" dxfId="46" priority="30"/>
  </conditionalFormatting>
  <conditionalFormatting sqref="D2230:D2233">
    <cfRule type="duplicateValues" dxfId="45" priority="29"/>
  </conditionalFormatting>
  <conditionalFormatting sqref="D2234:D2237">
    <cfRule type="duplicateValues" dxfId="44" priority="28"/>
  </conditionalFormatting>
  <conditionalFormatting sqref="D2238:D2241">
    <cfRule type="duplicateValues" dxfId="43" priority="27"/>
  </conditionalFormatting>
  <conditionalFormatting sqref="D2242:D2245">
    <cfRule type="duplicateValues" dxfId="42" priority="26"/>
  </conditionalFormatting>
  <conditionalFormatting sqref="D2246:D2249">
    <cfRule type="duplicateValues" dxfId="41" priority="25"/>
  </conditionalFormatting>
  <conditionalFormatting sqref="D2582:D2585">
    <cfRule type="duplicateValues" dxfId="40" priority="24"/>
  </conditionalFormatting>
  <conditionalFormatting sqref="D2590:D2593">
    <cfRule type="duplicateValues" dxfId="39" priority="23"/>
  </conditionalFormatting>
  <conditionalFormatting sqref="D2698:D2701">
    <cfRule type="duplicateValues" dxfId="38" priority="22"/>
  </conditionalFormatting>
  <conditionalFormatting sqref="D3070:D3073">
    <cfRule type="duplicateValues" dxfId="37" priority="21"/>
  </conditionalFormatting>
  <conditionalFormatting sqref="D3074:D3077">
    <cfRule type="duplicateValues" dxfId="36" priority="20"/>
  </conditionalFormatting>
  <conditionalFormatting sqref="D3078:D3081">
    <cfRule type="duplicateValues" dxfId="35" priority="19"/>
  </conditionalFormatting>
  <conditionalFormatting sqref="D2958:D2961">
    <cfRule type="duplicateValues" dxfId="34" priority="18"/>
  </conditionalFormatting>
  <conditionalFormatting sqref="D2962:D2965">
    <cfRule type="duplicateValues" dxfId="33" priority="17"/>
  </conditionalFormatting>
  <conditionalFormatting sqref="D2966:D2969">
    <cfRule type="duplicateValues" dxfId="32" priority="16"/>
  </conditionalFormatting>
  <conditionalFormatting sqref="D2970:D2973">
    <cfRule type="duplicateValues" dxfId="31" priority="15"/>
  </conditionalFormatting>
  <conditionalFormatting sqref="D3050:D3053">
    <cfRule type="duplicateValues" dxfId="30" priority="14"/>
  </conditionalFormatting>
  <conditionalFormatting sqref="D3054:D3057">
    <cfRule type="duplicateValues" dxfId="29" priority="13"/>
  </conditionalFormatting>
  <conditionalFormatting sqref="D3058:D3061">
    <cfRule type="duplicateValues" dxfId="28" priority="12"/>
  </conditionalFormatting>
  <conditionalFormatting sqref="D3062:D3065">
    <cfRule type="duplicateValues" dxfId="27" priority="11"/>
  </conditionalFormatting>
  <conditionalFormatting sqref="D3026:D3029">
    <cfRule type="duplicateValues" dxfId="26" priority="10"/>
  </conditionalFormatting>
  <conditionalFormatting sqref="D2670:D2673">
    <cfRule type="duplicateValues" dxfId="25" priority="9"/>
  </conditionalFormatting>
  <conditionalFormatting sqref="D3650:D3653">
    <cfRule type="duplicateValues" dxfId="24" priority="8"/>
  </conditionalFormatting>
  <conditionalFormatting sqref="D3734:D3737">
    <cfRule type="duplicateValues" dxfId="23" priority="7"/>
  </conditionalFormatting>
  <conditionalFormatting sqref="D3738:D3741">
    <cfRule type="duplicateValues" dxfId="22" priority="6"/>
  </conditionalFormatting>
  <conditionalFormatting sqref="D3890:D3893">
    <cfRule type="duplicateValues" dxfId="21" priority="5"/>
  </conditionalFormatting>
  <conditionalFormatting sqref="D386:D389">
    <cfRule type="duplicateValues" dxfId="20" priority="4"/>
  </conditionalFormatting>
  <conditionalFormatting sqref="D3218:D3221">
    <cfRule type="duplicateValues" dxfId="19" priority="3"/>
  </conditionalFormatting>
  <conditionalFormatting sqref="D4070:D4073">
    <cfRule type="duplicateValues" dxfId="18" priority="2"/>
  </conditionalFormatting>
  <conditionalFormatting sqref="D4074:D4077">
    <cfRule type="duplicateValues" dxfId="17" priority="1"/>
  </conditionalFormatting>
  <pageMargins left="0.51181102362204722" right="0.51181102362204722" top="0.98425196850393704" bottom="0.98425196850393704" header="0.51181102362204722" footer="0.51181102362204722"/>
  <pageSetup paperSize="9" scale="63" orientation="portrait" r:id="rId1"/>
  <rowBreaks count="5" manualBreakCount="5">
    <brk id="3047" max="4" man="1"/>
    <brk id="3863" max="4" man="1"/>
    <brk id="3933" max="4" man="1"/>
    <brk id="4073" max="4" man="1"/>
    <brk id="4665"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3"/>
  <sheetViews>
    <sheetView workbookViewId="0">
      <selection activeCell="C7" sqref="C7"/>
    </sheetView>
  </sheetViews>
  <sheetFormatPr defaultRowHeight="15"/>
  <cols>
    <col min="1" max="1" width="5" bestFit="1" customWidth="1"/>
    <col min="2" max="2" width="45.5703125" customWidth="1"/>
    <col min="3" max="3" width="56.28515625" bestFit="1" customWidth="1"/>
    <col min="4" max="4" width="17.28515625" bestFit="1" customWidth="1"/>
    <col min="5" max="5" width="35.85546875" bestFit="1" customWidth="1"/>
    <col min="6" max="6" width="30.140625" style="273" bestFit="1" customWidth="1"/>
    <col min="7" max="7" width="6.140625" bestFit="1" customWidth="1"/>
    <col min="8" max="8" width="3.7109375" bestFit="1" customWidth="1"/>
    <col min="9" max="9" width="9" bestFit="1" customWidth="1"/>
    <col min="10" max="10" width="15.42578125" bestFit="1" customWidth="1"/>
  </cols>
  <sheetData>
    <row r="1" spans="1:10" ht="15.75" thickBot="1">
      <c r="A1" s="363" t="s">
        <v>5343</v>
      </c>
      <c r="B1" s="364"/>
      <c r="C1" s="364"/>
      <c r="D1" s="364"/>
      <c r="E1" s="364"/>
      <c r="F1" s="364"/>
      <c r="G1" s="364"/>
      <c r="H1" s="364"/>
      <c r="I1" s="364"/>
      <c r="J1" s="365"/>
    </row>
    <row r="2" spans="1:10" ht="15" customHeight="1">
      <c r="A2" s="347">
        <v>1001</v>
      </c>
      <c r="B2" s="350" t="s">
        <v>1582</v>
      </c>
      <c r="C2" s="275" t="s">
        <v>4955</v>
      </c>
      <c r="D2" s="276" t="s">
        <v>4956</v>
      </c>
      <c r="E2" s="275" t="s">
        <v>4957</v>
      </c>
      <c r="F2" s="277" t="s">
        <v>4958</v>
      </c>
      <c r="G2" s="278">
        <v>44440</v>
      </c>
      <c r="H2" s="279" t="s">
        <v>26</v>
      </c>
      <c r="I2" s="280">
        <v>90</v>
      </c>
      <c r="J2" s="353">
        <v>95</v>
      </c>
    </row>
    <row r="3" spans="1:10">
      <c r="A3" s="347"/>
      <c r="B3" s="350"/>
      <c r="C3" s="241" t="s">
        <v>4959</v>
      </c>
      <c r="D3" s="242" t="s">
        <v>4960</v>
      </c>
      <c r="E3" s="241" t="s">
        <v>4957</v>
      </c>
      <c r="F3" s="243" t="s">
        <v>4958</v>
      </c>
      <c r="G3" s="244">
        <v>44440</v>
      </c>
      <c r="H3" s="245" t="s">
        <v>26</v>
      </c>
      <c r="I3" s="246">
        <v>95</v>
      </c>
      <c r="J3" s="353"/>
    </row>
    <row r="4" spans="1:10">
      <c r="A4" s="348"/>
      <c r="B4" s="351"/>
      <c r="C4" s="243" t="s">
        <v>4961</v>
      </c>
      <c r="D4" s="242" t="s">
        <v>4962</v>
      </c>
      <c r="E4" s="241" t="s">
        <v>4957</v>
      </c>
      <c r="F4" s="243" t="s">
        <v>4958</v>
      </c>
      <c r="G4" s="244">
        <v>44440</v>
      </c>
      <c r="H4" s="245" t="s">
        <v>26</v>
      </c>
      <c r="I4" s="246">
        <v>134.34</v>
      </c>
      <c r="J4" s="354"/>
    </row>
    <row r="5" spans="1:10">
      <c r="A5" s="346">
        <v>1016</v>
      </c>
      <c r="B5" s="355" t="s">
        <v>1821</v>
      </c>
      <c r="C5" s="241" t="s">
        <v>4963</v>
      </c>
      <c r="D5" s="242" t="s">
        <v>4964</v>
      </c>
      <c r="E5" s="241" t="s">
        <v>4965</v>
      </c>
      <c r="F5" s="272" t="s">
        <v>4966</v>
      </c>
      <c r="G5" s="244">
        <v>44470</v>
      </c>
      <c r="H5" s="247" t="s">
        <v>24</v>
      </c>
      <c r="I5" s="246">
        <v>90</v>
      </c>
      <c r="J5" s="352">
        <v>100.94</v>
      </c>
    </row>
    <row r="6" spans="1:10">
      <c r="A6" s="347"/>
      <c r="B6" s="356"/>
      <c r="C6" s="241" t="s">
        <v>4967</v>
      </c>
      <c r="D6" s="242" t="s">
        <v>4968</v>
      </c>
      <c r="E6" s="241" t="s">
        <v>4965</v>
      </c>
      <c r="F6" s="272" t="s">
        <v>4966</v>
      </c>
      <c r="G6" s="244">
        <v>44470</v>
      </c>
      <c r="H6" s="247" t="s">
        <v>24</v>
      </c>
      <c r="I6" s="246">
        <v>100.89</v>
      </c>
      <c r="J6" s="353"/>
    </row>
    <row r="7" spans="1:10">
      <c r="A7" s="347"/>
      <c r="B7" s="356"/>
      <c r="C7" s="241" t="s">
        <v>4969</v>
      </c>
      <c r="D7" s="242" t="s">
        <v>4970</v>
      </c>
      <c r="E7" s="241" t="s">
        <v>4965</v>
      </c>
      <c r="F7" s="272" t="s">
        <v>4966</v>
      </c>
      <c r="G7" s="244">
        <v>44470</v>
      </c>
      <c r="H7" s="247" t="s">
        <v>24</v>
      </c>
      <c r="I7" s="246">
        <v>100.89</v>
      </c>
      <c r="J7" s="353"/>
    </row>
    <row r="8" spans="1:10">
      <c r="A8" s="347"/>
      <c r="B8" s="356"/>
      <c r="C8" s="248" t="s">
        <v>4971</v>
      </c>
      <c r="D8" s="242" t="s">
        <v>4972</v>
      </c>
      <c r="E8" s="241" t="s">
        <v>4965</v>
      </c>
      <c r="F8" s="272" t="s">
        <v>4966</v>
      </c>
      <c r="G8" s="244">
        <v>44470</v>
      </c>
      <c r="H8" s="247" t="s">
        <v>24</v>
      </c>
      <c r="I8" s="246">
        <v>101</v>
      </c>
      <c r="J8" s="353"/>
    </row>
    <row r="9" spans="1:10">
      <c r="A9" s="347"/>
      <c r="B9" s="356"/>
      <c r="C9" s="248" t="s">
        <v>4973</v>
      </c>
      <c r="D9" s="248" t="s">
        <v>4974</v>
      </c>
      <c r="E9" s="241" t="s">
        <v>4965</v>
      </c>
      <c r="F9" s="272" t="s">
        <v>4966</v>
      </c>
      <c r="G9" s="244">
        <v>44470</v>
      </c>
      <c r="H9" s="247" t="s">
        <v>24</v>
      </c>
      <c r="I9" s="246">
        <v>110.98</v>
      </c>
      <c r="J9" s="353"/>
    </row>
    <row r="10" spans="1:10">
      <c r="A10" s="348"/>
      <c r="B10" s="357"/>
      <c r="C10" s="241" t="s">
        <v>4975</v>
      </c>
      <c r="D10" s="242" t="s">
        <v>4976</v>
      </c>
      <c r="E10" s="241" t="s">
        <v>4965</v>
      </c>
      <c r="F10" s="272" t="s">
        <v>4966</v>
      </c>
      <c r="G10" s="244">
        <v>44470</v>
      </c>
      <c r="H10" s="247" t="s">
        <v>24</v>
      </c>
      <c r="I10" s="246">
        <v>187</v>
      </c>
      <c r="J10" s="354"/>
    </row>
    <row r="11" spans="1:10">
      <c r="A11" s="346">
        <v>1021</v>
      </c>
      <c r="B11" s="349" t="s">
        <v>1676</v>
      </c>
      <c r="C11" s="249" t="s">
        <v>4977</v>
      </c>
      <c r="D11" s="250" t="s">
        <v>4978</v>
      </c>
      <c r="E11" s="249" t="s">
        <v>4979</v>
      </c>
      <c r="F11" s="251" t="s">
        <v>4980</v>
      </c>
      <c r="G11" s="252">
        <v>44317</v>
      </c>
      <c r="H11" s="245" t="s">
        <v>26</v>
      </c>
      <c r="I11" s="246">
        <v>379.2</v>
      </c>
      <c r="J11" s="352">
        <v>308</v>
      </c>
    </row>
    <row r="12" spans="1:10">
      <c r="A12" s="347"/>
      <c r="B12" s="350"/>
      <c r="C12" s="242" t="s">
        <v>4981</v>
      </c>
      <c r="D12" s="242" t="s">
        <v>4982</v>
      </c>
      <c r="E12" s="241" t="s">
        <v>4983</v>
      </c>
      <c r="F12" s="243" t="s">
        <v>4984</v>
      </c>
      <c r="G12" s="252">
        <v>44287</v>
      </c>
      <c r="H12" s="245" t="s">
        <v>26</v>
      </c>
      <c r="I12" s="246">
        <v>308</v>
      </c>
      <c r="J12" s="353"/>
    </row>
    <row r="13" spans="1:10">
      <c r="A13" s="348"/>
      <c r="B13" s="351"/>
      <c r="C13" s="249" t="s">
        <v>4985</v>
      </c>
      <c r="D13" s="250" t="s">
        <v>4986</v>
      </c>
      <c r="E13" s="249" t="s">
        <v>4987</v>
      </c>
      <c r="F13" s="251" t="s">
        <v>4988</v>
      </c>
      <c r="G13" s="252">
        <v>44287</v>
      </c>
      <c r="H13" s="245" t="s">
        <v>26</v>
      </c>
      <c r="I13" s="246">
        <v>296.35000000000002</v>
      </c>
      <c r="J13" s="354"/>
    </row>
    <row r="14" spans="1:10">
      <c r="A14" s="346">
        <v>1036</v>
      </c>
      <c r="B14" s="349" t="s">
        <v>4989</v>
      </c>
      <c r="C14" s="242" t="s">
        <v>4990</v>
      </c>
      <c r="D14" s="242" t="s">
        <v>4991</v>
      </c>
      <c r="E14" s="241" t="s">
        <v>4992</v>
      </c>
      <c r="F14" s="243" t="s">
        <v>4993</v>
      </c>
      <c r="G14" s="252">
        <v>43709</v>
      </c>
      <c r="H14" s="245" t="s">
        <v>24</v>
      </c>
      <c r="I14" s="246">
        <v>139.9</v>
      </c>
      <c r="J14" s="352">
        <v>139.9</v>
      </c>
    </row>
    <row r="15" spans="1:10">
      <c r="A15" s="347"/>
      <c r="B15" s="350"/>
      <c r="C15" s="242" t="s">
        <v>4981</v>
      </c>
      <c r="D15" s="242" t="s">
        <v>4982</v>
      </c>
      <c r="E15" s="241" t="s">
        <v>4994</v>
      </c>
      <c r="F15" s="243" t="s">
        <v>4995</v>
      </c>
      <c r="G15" s="252">
        <v>43709</v>
      </c>
      <c r="H15" s="245" t="s">
        <v>24</v>
      </c>
      <c r="I15" s="246">
        <v>172.62</v>
      </c>
      <c r="J15" s="353"/>
    </row>
    <row r="16" spans="1:10">
      <c r="A16" s="348"/>
      <c r="B16" s="351"/>
      <c r="C16" s="245" t="s">
        <v>4996</v>
      </c>
      <c r="D16" s="245" t="s">
        <v>4997</v>
      </c>
      <c r="E16" s="241" t="s">
        <v>4998</v>
      </c>
      <c r="F16" s="241" t="s">
        <v>4999</v>
      </c>
      <c r="G16" s="252">
        <v>43709</v>
      </c>
      <c r="H16" s="245" t="s">
        <v>24</v>
      </c>
      <c r="I16" s="246">
        <v>128.68</v>
      </c>
      <c r="J16" s="354"/>
    </row>
    <row r="17" spans="1:10">
      <c r="A17" s="346">
        <v>1054</v>
      </c>
      <c r="B17" s="349" t="s">
        <v>5000</v>
      </c>
      <c r="C17" s="241" t="s">
        <v>5001</v>
      </c>
      <c r="D17" s="242" t="s">
        <v>5002</v>
      </c>
      <c r="E17" s="241" t="s">
        <v>5003</v>
      </c>
      <c r="F17" s="243" t="s">
        <v>5004</v>
      </c>
      <c r="G17" s="244">
        <v>44317</v>
      </c>
      <c r="H17" s="245" t="s">
        <v>777</v>
      </c>
      <c r="I17" s="246">
        <v>12.1</v>
      </c>
      <c r="J17" s="352">
        <v>12.1</v>
      </c>
    </row>
    <row r="18" spans="1:10">
      <c r="A18" s="347"/>
      <c r="B18" s="350"/>
      <c r="C18" s="248" t="s">
        <v>5005</v>
      </c>
      <c r="D18" s="248" t="s">
        <v>5006</v>
      </c>
      <c r="E18" s="253" t="s">
        <v>5007</v>
      </c>
      <c r="F18" s="254" t="s">
        <v>5008</v>
      </c>
      <c r="G18" s="255">
        <v>44317</v>
      </c>
      <c r="H18" s="247" t="s">
        <v>777</v>
      </c>
      <c r="I18" s="256">
        <v>13.83</v>
      </c>
      <c r="J18" s="353"/>
    </row>
    <row r="19" spans="1:10">
      <c r="A19" s="348"/>
      <c r="B19" s="351"/>
      <c r="C19" s="248" t="s">
        <v>5009</v>
      </c>
      <c r="D19" s="248" t="s">
        <v>5010</v>
      </c>
      <c r="E19" s="253" t="s">
        <v>5011</v>
      </c>
      <c r="F19" s="254" t="s">
        <v>4980</v>
      </c>
      <c r="G19" s="257">
        <v>44136</v>
      </c>
      <c r="H19" s="247" t="s">
        <v>777</v>
      </c>
      <c r="I19" s="256">
        <v>7.74</v>
      </c>
      <c r="J19" s="354"/>
    </row>
    <row r="20" spans="1:10" ht="15" customHeight="1">
      <c r="A20" s="346">
        <v>1059</v>
      </c>
      <c r="B20" s="349" t="s">
        <v>1578</v>
      </c>
      <c r="C20" s="241" t="s">
        <v>5012</v>
      </c>
      <c r="D20" s="242" t="s">
        <v>5013</v>
      </c>
      <c r="E20" s="241" t="s">
        <v>5014</v>
      </c>
      <c r="F20" s="243" t="s">
        <v>5015</v>
      </c>
      <c r="G20" s="252">
        <v>43725</v>
      </c>
      <c r="H20" s="245" t="s">
        <v>24</v>
      </c>
      <c r="I20" s="246">
        <v>2900</v>
      </c>
      <c r="J20" s="359">
        <v>4800</v>
      </c>
    </row>
    <row r="21" spans="1:10">
      <c r="A21" s="347"/>
      <c r="B21" s="350"/>
      <c r="C21" s="241" t="s">
        <v>5016</v>
      </c>
      <c r="D21" s="242" t="s">
        <v>5017</v>
      </c>
      <c r="E21" s="241" t="s">
        <v>5018</v>
      </c>
      <c r="F21" s="243" t="s">
        <v>5019</v>
      </c>
      <c r="G21" s="244">
        <v>43727</v>
      </c>
      <c r="H21" s="245" t="s">
        <v>24</v>
      </c>
      <c r="I21" s="246">
        <v>5000</v>
      </c>
      <c r="J21" s="359"/>
    </row>
    <row r="22" spans="1:10">
      <c r="A22" s="348"/>
      <c r="B22" s="351"/>
      <c r="C22" s="241" t="s">
        <v>5020</v>
      </c>
      <c r="D22" s="242" t="s">
        <v>5021</v>
      </c>
      <c r="E22" s="241" t="s">
        <v>5022</v>
      </c>
      <c r="F22" s="243" t="s">
        <v>5023</v>
      </c>
      <c r="G22" s="244">
        <v>43731</v>
      </c>
      <c r="H22" s="245" t="s">
        <v>24</v>
      </c>
      <c r="I22" s="246">
        <v>4800</v>
      </c>
      <c r="J22" s="359"/>
    </row>
    <row r="23" spans="1:10">
      <c r="A23" s="346">
        <v>1067</v>
      </c>
      <c r="B23" s="349" t="s">
        <v>1632</v>
      </c>
      <c r="C23" s="242" t="s">
        <v>5024</v>
      </c>
      <c r="D23" s="242" t="s">
        <v>5025</v>
      </c>
      <c r="E23" s="241" t="s">
        <v>5026</v>
      </c>
      <c r="F23" s="243" t="s">
        <v>5027</v>
      </c>
      <c r="G23" s="244">
        <v>44105</v>
      </c>
      <c r="H23" s="245" t="s">
        <v>5028</v>
      </c>
      <c r="I23" s="246">
        <v>111.89</v>
      </c>
      <c r="J23" s="352">
        <v>58.9</v>
      </c>
    </row>
    <row r="24" spans="1:10">
      <c r="A24" s="347"/>
      <c r="B24" s="350"/>
      <c r="C24" s="242" t="s">
        <v>5029</v>
      </c>
      <c r="D24" s="242" t="s">
        <v>5030</v>
      </c>
      <c r="E24" s="241" t="s">
        <v>5031</v>
      </c>
      <c r="F24" s="243" t="s">
        <v>5032</v>
      </c>
      <c r="G24" s="244">
        <v>44105</v>
      </c>
      <c r="H24" s="245" t="s">
        <v>5028</v>
      </c>
      <c r="I24" s="246">
        <v>58.9</v>
      </c>
      <c r="J24" s="353"/>
    </row>
    <row r="25" spans="1:10">
      <c r="A25" s="348"/>
      <c r="B25" s="351"/>
      <c r="C25" s="242" t="s">
        <v>4990</v>
      </c>
      <c r="D25" s="242" t="s">
        <v>4991</v>
      </c>
      <c r="E25" s="241" t="s">
        <v>4992</v>
      </c>
      <c r="F25" s="243" t="s">
        <v>5033</v>
      </c>
      <c r="G25" s="244">
        <v>44105</v>
      </c>
      <c r="H25" s="245" t="s">
        <v>24</v>
      </c>
      <c r="I25" s="246">
        <v>40</v>
      </c>
      <c r="J25" s="354"/>
    </row>
    <row r="26" spans="1:10">
      <c r="A26" s="346">
        <v>1073</v>
      </c>
      <c r="B26" s="349" t="s">
        <v>1530</v>
      </c>
      <c r="C26" s="258" t="s">
        <v>5034</v>
      </c>
      <c r="D26" s="258" t="s">
        <v>5035</v>
      </c>
      <c r="E26" s="259" t="s">
        <v>5036</v>
      </c>
      <c r="F26" s="272" t="s">
        <v>5037</v>
      </c>
      <c r="G26" s="261">
        <v>44501</v>
      </c>
      <c r="H26" s="245" t="s">
        <v>24</v>
      </c>
      <c r="I26" s="262">
        <v>99</v>
      </c>
      <c r="J26" s="358">
        <v>99.5</v>
      </c>
    </row>
    <row r="27" spans="1:10">
      <c r="A27" s="347"/>
      <c r="B27" s="350"/>
      <c r="C27" s="258" t="s">
        <v>5038</v>
      </c>
      <c r="D27" s="258" t="s">
        <v>5039</v>
      </c>
      <c r="E27" s="259" t="s">
        <v>5036</v>
      </c>
      <c r="F27" s="260" t="s">
        <v>5037</v>
      </c>
      <c r="G27" s="261">
        <v>44501</v>
      </c>
      <c r="H27" s="245" t="s">
        <v>24</v>
      </c>
      <c r="I27" s="262">
        <v>100</v>
      </c>
      <c r="J27" s="358"/>
    </row>
    <row r="28" spans="1:10">
      <c r="A28" s="348"/>
      <c r="B28" s="351"/>
      <c r="C28" s="258"/>
      <c r="D28" s="258"/>
      <c r="E28" s="260"/>
      <c r="F28" s="259"/>
      <c r="G28" s="261"/>
      <c r="H28" s="259"/>
      <c r="I28" s="262"/>
      <c r="J28" s="358"/>
    </row>
    <row r="29" spans="1:10">
      <c r="A29" s="346">
        <v>1128</v>
      </c>
      <c r="B29" s="360" t="s">
        <v>1799</v>
      </c>
      <c r="C29" s="241" t="s">
        <v>5040</v>
      </c>
      <c r="D29" s="242" t="s">
        <v>5041</v>
      </c>
      <c r="E29" s="241" t="s">
        <v>5042</v>
      </c>
      <c r="F29" s="272" t="s">
        <v>5037</v>
      </c>
      <c r="G29" s="244">
        <v>44409</v>
      </c>
      <c r="H29" s="245" t="s">
        <v>26</v>
      </c>
      <c r="I29" s="246">
        <v>56.33</v>
      </c>
      <c r="J29" s="352">
        <v>61.67</v>
      </c>
    </row>
    <row r="30" spans="1:10">
      <c r="A30" s="347"/>
      <c r="B30" s="361"/>
      <c r="C30" s="241" t="s">
        <v>5043</v>
      </c>
      <c r="D30" s="242" t="s">
        <v>5044</v>
      </c>
      <c r="E30" s="241" t="s">
        <v>5042</v>
      </c>
      <c r="F30" s="272" t="s">
        <v>5037</v>
      </c>
      <c r="G30" s="244">
        <v>44409</v>
      </c>
      <c r="H30" s="245" t="s">
        <v>26</v>
      </c>
      <c r="I30" s="246">
        <v>56.67</v>
      </c>
      <c r="J30" s="353"/>
    </row>
    <row r="31" spans="1:10">
      <c r="A31" s="347"/>
      <c r="B31" s="361"/>
      <c r="C31" s="241" t="s">
        <v>5045</v>
      </c>
      <c r="D31" s="242" t="s">
        <v>5046</v>
      </c>
      <c r="E31" s="241" t="s">
        <v>5042</v>
      </c>
      <c r="F31" s="272" t="s">
        <v>5037</v>
      </c>
      <c r="G31" s="244">
        <v>44409</v>
      </c>
      <c r="H31" s="263" t="s">
        <v>26</v>
      </c>
      <c r="I31" s="246">
        <v>66.67</v>
      </c>
      <c r="J31" s="353"/>
    </row>
    <row r="32" spans="1:10">
      <c r="A32" s="348"/>
      <c r="B32" s="362"/>
      <c r="C32" s="241" t="s">
        <v>5047</v>
      </c>
      <c r="D32" s="242" t="s">
        <v>5048</v>
      </c>
      <c r="E32" s="241" t="s">
        <v>5042</v>
      </c>
      <c r="F32" s="272" t="s">
        <v>5037</v>
      </c>
      <c r="G32" s="244">
        <v>44409</v>
      </c>
      <c r="H32" s="263" t="s">
        <v>26</v>
      </c>
      <c r="I32" s="246">
        <v>69</v>
      </c>
      <c r="J32" s="354"/>
    </row>
    <row r="33" spans="1:10">
      <c r="A33" s="346">
        <v>1132</v>
      </c>
      <c r="B33" s="349" t="s">
        <v>5049</v>
      </c>
      <c r="C33" s="241" t="s">
        <v>5050</v>
      </c>
      <c r="D33" s="242" t="s">
        <v>5051</v>
      </c>
      <c r="E33" s="241" t="s">
        <v>5052</v>
      </c>
      <c r="F33" s="243" t="s">
        <v>5053</v>
      </c>
      <c r="G33" s="244">
        <v>44501</v>
      </c>
      <c r="H33" s="263" t="s">
        <v>24</v>
      </c>
      <c r="I33" s="264">
        <v>18169</v>
      </c>
      <c r="J33" s="352">
        <v>16365.12</v>
      </c>
    </row>
    <row r="34" spans="1:10">
      <c r="A34" s="347"/>
      <c r="B34" s="350"/>
      <c r="C34" s="241" t="s">
        <v>5054</v>
      </c>
      <c r="D34" s="242" t="s">
        <v>5055</v>
      </c>
      <c r="E34" s="241" t="s">
        <v>5056</v>
      </c>
      <c r="F34" s="243" t="s">
        <v>5057</v>
      </c>
      <c r="G34" s="244">
        <v>44501</v>
      </c>
      <c r="H34" s="263" t="s">
        <v>24</v>
      </c>
      <c r="I34" s="264">
        <v>14561.25</v>
      </c>
      <c r="J34" s="353"/>
    </row>
    <row r="35" spans="1:10">
      <c r="A35" s="348"/>
      <c r="B35" s="351"/>
      <c r="C35" s="241"/>
      <c r="D35" s="242"/>
      <c r="E35" s="241"/>
      <c r="F35" s="243"/>
      <c r="G35" s="244"/>
      <c r="H35" s="263"/>
      <c r="I35" s="264"/>
      <c r="J35" s="353"/>
    </row>
    <row r="36" spans="1:10">
      <c r="A36" s="346">
        <v>1139</v>
      </c>
      <c r="B36" s="349" t="s">
        <v>1496</v>
      </c>
      <c r="C36" s="242" t="s">
        <v>5058</v>
      </c>
      <c r="D36" s="242" t="s">
        <v>5059</v>
      </c>
      <c r="E36" s="241" t="s">
        <v>5060</v>
      </c>
      <c r="F36" s="243" t="s">
        <v>5061</v>
      </c>
      <c r="G36" s="244">
        <v>43831</v>
      </c>
      <c r="H36" s="245" t="s">
        <v>777</v>
      </c>
      <c r="I36" s="246">
        <v>1.0900000000000001</v>
      </c>
      <c r="J36" s="352">
        <v>0.89500000000000002</v>
      </c>
    </row>
    <row r="37" spans="1:10">
      <c r="A37" s="347"/>
      <c r="B37" s="350"/>
      <c r="C37" s="241" t="s">
        <v>5062</v>
      </c>
      <c r="D37" s="242" t="s">
        <v>5063</v>
      </c>
      <c r="E37" s="241" t="s">
        <v>5064</v>
      </c>
      <c r="F37" s="243" t="s">
        <v>5065</v>
      </c>
      <c r="G37" s="244">
        <v>43831</v>
      </c>
      <c r="H37" s="245" t="s">
        <v>777</v>
      </c>
      <c r="I37" s="246">
        <v>0.7</v>
      </c>
      <c r="J37" s="353"/>
    </row>
    <row r="38" spans="1:10">
      <c r="A38" s="348"/>
      <c r="B38" s="351"/>
      <c r="C38" s="241"/>
      <c r="D38" s="242"/>
      <c r="E38" s="241"/>
      <c r="F38" s="243"/>
      <c r="G38" s="244"/>
      <c r="H38" s="245"/>
      <c r="I38" s="246"/>
      <c r="J38" s="354"/>
    </row>
    <row r="39" spans="1:10" ht="15" customHeight="1">
      <c r="A39" s="346">
        <v>1154</v>
      </c>
      <c r="B39" s="349" t="s">
        <v>5066</v>
      </c>
      <c r="C39" s="241" t="s">
        <v>5067</v>
      </c>
      <c r="D39" s="242" t="s">
        <v>5068</v>
      </c>
      <c r="E39" s="241" t="s">
        <v>5069</v>
      </c>
      <c r="F39" s="243" t="s">
        <v>5070</v>
      </c>
      <c r="G39" s="244">
        <v>44501</v>
      </c>
      <c r="H39" s="245" t="s">
        <v>27</v>
      </c>
      <c r="I39" s="246">
        <v>305</v>
      </c>
      <c r="J39" s="352">
        <v>305</v>
      </c>
    </row>
    <row r="40" spans="1:10">
      <c r="A40" s="347"/>
      <c r="B40" s="350"/>
      <c r="C40" s="241"/>
      <c r="D40" s="242"/>
      <c r="E40" s="241"/>
      <c r="F40" s="243"/>
      <c r="G40" s="244"/>
      <c r="H40" s="245"/>
      <c r="I40" s="246"/>
      <c r="J40" s="353"/>
    </row>
    <row r="41" spans="1:10">
      <c r="A41" s="348"/>
      <c r="B41" s="351"/>
      <c r="C41" s="241"/>
      <c r="D41" s="242"/>
      <c r="E41" s="241"/>
      <c r="F41" s="243"/>
      <c r="G41" s="244"/>
      <c r="H41" s="245"/>
      <c r="I41" s="246"/>
      <c r="J41" s="354"/>
    </row>
    <row r="42" spans="1:10" ht="15" customHeight="1">
      <c r="A42" s="346">
        <v>1155</v>
      </c>
      <c r="B42" s="349" t="s">
        <v>2902</v>
      </c>
      <c r="C42" s="241" t="s">
        <v>5067</v>
      </c>
      <c r="D42" s="242" t="s">
        <v>5068</v>
      </c>
      <c r="E42" s="241" t="s">
        <v>5069</v>
      </c>
      <c r="F42" s="243" t="s">
        <v>5070</v>
      </c>
      <c r="G42" s="244">
        <v>43831</v>
      </c>
      <c r="H42" s="245" t="s">
        <v>27</v>
      </c>
      <c r="I42" s="246">
        <v>385</v>
      </c>
      <c r="J42" s="352">
        <v>385</v>
      </c>
    </row>
    <row r="43" spans="1:10">
      <c r="A43" s="347"/>
      <c r="B43" s="350"/>
      <c r="C43" s="241"/>
      <c r="D43" s="242"/>
      <c r="E43" s="241"/>
      <c r="F43" s="243"/>
      <c r="G43" s="265"/>
      <c r="H43" s="245"/>
      <c r="I43" s="246"/>
      <c r="J43" s="353"/>
    </row>
    <row r="44" spans="1:10">
      <c r="A44" s="348"/>
      <c r="B44" s="351"/>
      <c r="C44" s="241"/>
      <c r="D44" s="242"/>
      <c r="E44" s="241"/>
      <c r="F44" s="243"/>
      <c r="G44" s="244"/>
      <c r="H44" s="245"/>
      <c r="I44" s="246"/>
      <c r="J44" s="354"/>
    </row>
    <row r="45" spans="1:10">
      <c r="A45" s="346">
        <v>1182</v>
      </c>
      <c r="B45" s="349" t="s">
        <v>1639</v>
      </c>
      <c r="C45" s="241" t="s">
        <v>4990</v>
      </c>
      <c r="D45" s="242" t="s">
        <v>4991</v>
      </c>
      <c r="E45" s="241" t="s">
        <v>4992</v>
      </c>
      <c r="F45" s="243" t="s">
        <v>5071</v>
      </c>
      <c r="G45" s="252">
        <v>43862</v>
      </c>
      <c r="H45" s="245" t="s">
        <v>24</v>
      </c>
      <c r="I45" s="246">
        <v>1276</v>
      </c>
      <c r="J45" s="352">
        <v>1276</v>
      </c>
    </row>
    <row r="46" spans="1:10">
      <c r="A46" s="347"/>
      <c r="B46" s="350"/>
      <c r="C46" s="242"/>
      <c r="D46" s="242"/>
      <c r="E46" s="241"/>
      <c r="F46" s="243"/>
      <c r="G46" s="244"/>
      <c r="H46" s="245"/>
      <c r="I46" s="246"/>
      <c r="J46" s="353"/>
    </row>
    <row r="47" spans="1:10">
      <c r="A47" s="348"/>
      <c r="B47" s="351"/>
      <c r="C47" s="242"/>
      <c r="D47" s="242"/>
      <c r="E47" s="241"/>
      <c r="F47" s="243"/>
      <c r="G47" s="244"/>
      <c r="H47" s="245"/>
      <c r="I47" s="246"/>
      <c r="J47" s="354"/>
    </row>
    <row r="48" spans="1:10">
      <c r="A48" s="346">
        <v>1210</v>
      </c>
      <c r="B48" s="349" t="s">
        <v>1825</v>
      </c>
      <c r="C48" s="241" t="s">
        <v>5072</v>
      </c>
      <c r="D48" s="242" t="s">
        <v>5073</v>
      </c>
      <c r="E48" s="241" t="s">
        <v>4980</v>
      </c>
      <c r="F48" s="243" t="s">
        <v>4980</v>
      </c>
      <c r="G48" s="252">
        <v>43891</v>
      </c>
      <c r="H48" s="245" t="s">
        <v>24</v>
      </c>
      <c r="I48" s="246">
        <v>1215</v>
      </c>
      <c r="J48" s="352">
        <v>1215</v>
      </c>
    </row>
    <row r="49" spans="1:10">
      <c r="A49" s="347"/>
      <c r="B49" s="350"/>
      <c r="C49" s="241"/>
      <c r="D49" s="242"/>
      <c r="E49" s="243"/>
      <c r="F49" s="243"/>
      <c r="G49" s="252"/>
      <c r="H49" s="245"/>
      <c r="I49" s="246"/>
      <c r="J49" s="353"/>
    </row>
    <row r="50" spans="1:10">
      <c r="A50" s="348"/>
      <c r="B50" s="351"/>
      <c r="C50" s="241"/>
      <c r="D50" s="266"/>
      <c r="E50" s="243"/>
      <c r="F50" s="243"/>
      <c r="G50" s="252"/>
      <c r="H50" s="245"/>
      <c r="I50" s="246"/>
      <c r="J50" s="354"/>
    </row>
    <row r="51" spans="1:10" ht="15" customHeight="1">
      <c r="A51" s="346">
        <v>1227</v>
      </c>
      <c r="B51" s="349" t="s">
        <v>1471</v>
      </c>
      <c r="C51" s="241" t="s">
        <v>5074</v>
      </c>
      <c r="D51" s="242" t="s">
        <v>5075</v>
      </c>
      <c r="E51" s="241" t="s">
        <v>5076</v>
      </c>
      <c r="F51" s="243" t="s">
        <v>5077</v>
      </c>
      <c r="G51" s="244">
        <v>44256</v>
      </c>
      <c r="H51" s="245" t="s">
        <v>27</v>
      </c>
      <c r="I51" s="246">
        <v>280</v>
      </c>
      <c r="J51" s="352">
        <v>300</v>
      </c>
    </row>
    <row r="52" spans="1:10">
      <c r="A52" s="347"/>
      <c r="B52" s="350"/>
      <c r="C52" s="241" t="s">
        <v>5078</v>
      </c>
      <c r="D52" s="242" t="s">
        <v>5079</v>
      </c>
      <c r="E52" s="241" t="s">
        <v>5080</v>
      </c>
      <c r="F52" s="243" t="s">
        <v>5081</v>
      </c>
      <c r="G52" s="244">
        <v>44317</v>
      </c>
      <c r="H52" s="245" t="s">
        <v>27</v>
      </c>
      <c r="I52" s="246">
        <v>480</v>
      </c>
      <c r="J52" s="353"/>
    </row>
    <row r="53" spans="1:10">
      <c r="A53" s="348"/>
      <c r="B53" s="351"/>
      <c r="C53" s="241" t="s">
        <v>5082</v>
      </c>
      <c r="D53" s="242" t="s">
        <v>5083</v>
      </c>
      <c r="E53" s="241" t="s">
        <v>5084</v>
      </c>
      <c r="F53" s="243" t="s">
        <v>5085</v>
      </c>
      <c r="G53" s="244">
        <v>44317</v>
      </c>
      <c r="H53" s="245" t="s">
        <v>27</v>
      </c>
      <c r="I53" s="246">
        <v>300</v>
      </c>
      <c r="J53" s="354"/>
    </row>
    <row r="54" spans="1:10">
      <c r="A54" s="346">
        <v>1247</v>
      </c>
      <c r="B54" s="349" t="s">
        <v>1885</v>
      </c>
      <c r="C54" s="241" t="s">
        <v>4985</v>
      </c>
      <c r="D54" s="242" t="s">
        <v>4986</v>
      </c>
      <c r="E54" s="241" t="s">
        <v>5086</v>
      </c>
      <c r="F54" s="243" t="s">
        <v>5087</v>
      </c>
      <c r="G54" s="244">
        <v>44348</v>
      </c>
      <c r="H54" s="245" t="s">
        <v>24</v>
      </c>
      <c r="I54" s="267">
        <v>48.8</v>
      </c>
      <c r="J54" s="352">
        <v>49</v>
      </c>
    </row>
    <row r="55" spans="1:10">
      <c r="A55" s="347"/>
      <c r="B55" s="350"/>
      <c r="C55" s="241" t="s">
        <v>5088</v>
      </c>
      <c r="D55" s="242" t="s">
        <v>4997</v>
      </c>
      <c r="E55" s="241" t="s">
        <v>5089</v>
      </c>
      <c r="F55" s="243" t="s">
        <v>5090</v>
      </c>
      <c r="G55" s="244">
        <v>44348</v>
      </c>
      <c r="H55" s="245" t="s">
        <v>24</v>
      </c>
      <c r="I55" s="267">
        <v>54.36</v>
      </c>
      <c r="J55" s="353"/>
    </row>
    <row r="56" spans="1:10">
      <c r="A56" s="348"/>
      <c r="B56" s="351"/>
      <c r="C56" s="241" t="s">
        <v>5091</v>
      </c>
      <c r="D56" s="242" t="s">
        <v>5092</v>
      </c>
      <c r="E56" s="241" t="s">
        <v>5093</v>
      </c>
      <c r="F56" s="243" t="s">
        <v>5094</v>
      </c>
      <c r="G56" s="244">
        <v>44348</v>
      </c>
      <c r="H56" s="245" t="s">
        <v>24</v>
      </c>
      <c r="I56" s="267">
        <v>49</v>
      </c>
      <c r="J56" s="354"/>
    </row>
    <row r="57" spans="1:10">
      <c r="A57" s="346">
        <v>1248</v>
      </c>
      <c r="B57" s="349" t="s">
        <v>1899</v>
      </c>
      <c r="C57" s="241" t="s">
        <v>4985</v>
      </c>
      <c r="D57" s="242" t="s">
        <v>4986</v>
      </c>
      <c r="E57" s="241" t="s">
        <v>5086</v>
      </c>
      <c r="F57" s="243" t="s">
        <v>5087</v>
      </c>
      <c r="G57" s="244">
        <v>44348</v>
      </c>
      <c r="H57" s="245" t="s">
        <v>24</v>
      </c>
      <c r="I57" s="267">
        <v>181.09</v>
      </c>
      <c r="J57" s="352">
        <v>192.81</v>
      </c>
    </row>
    <row r="58" spans="1:10">
      <c r="A58" s="347"/>
      <c r="B58" s="350"/>
      <c r="C58" s="241" t="s">
        <v>5088</v>
      </c>
      <c r="D58" s="242" t="s">
        <v>4997</v>
      </c>
      <c r="E58" s="241" t="s">
        <v>5089</v>
      </c>
      <c r="F58" s="243" t="s">
        <v>5090</v>
      </c>
      <c r="G58" s="244">
        <v>44348</v>
      </c>
      <c r="H58" s="245" t="s">
        <v>24</v>
      </c>
      <c r="I58" s="267">
        <v>192.81</v>
      </c>
      <c r="J58" s="353"/>
    </row>
    <row r="59" spans="1:10">
      <c r="A59" s="348"/>
      <c r="B59" s="351"/>
      <c r="C59" s="241" t="s">
        <v>5091</v>
      </c>
      <c r="D59" s="242" t="s">
        <v>5092</v>
      </c>
      <c r="E59" s="241" t="s">
        <v>5093</v>
      </c>
      <c r="F59" s="243" t="s">
        <v>5094</v>
      </c>
      <c r="G59" s="244">
        <v>44348</v>
      </c>
      <c r="H59" s="245" t="s">
        <v>24</v>
      </c>
      <c r="I59" s="267">
        <v>195</v>
      </c>
      <c r="J59" s="354"/>
    </row>
    <row r="60" spans="1:10">
      <c r="A60" s="346">
        <v>1265</v>
      </c>
      <c r="B60" s="349" t="s">
        <v>1630</v>
      </c>
      <c r="C60" s="241" t="s">
        <v>5095</v>
      </c>
      <c r="D60" s="242" t="s">
        <v>5096</v>
      </c>
      <c r="E60" s="241" t="s">
        <v>5097</v>
      </c>
      <c r="F60" s="243" t="s">
        <v>5098</v>
      </c>
      <c r="G60" s="244">
        <v>43891</v>
      </c>
      <c r="H60" s="245" t="s">
        <v>24</v>
      </c>
      <c r="I60" s="246">
        <v>33.299999999999997</v>
      </c>
      <c r="J60" s="352">
        <v>33.299999999999997</v>
      </c>
    </row>
    <row r="61" spans="1:10">
      <c r="A61" s="347"/>
      <c r="B61" s="350"/>
      <c r="C61" s="241"/>
      <c r="D61" s="266"/>
      <c r="E61" s="241"/>
      <c r="F61" s="243"/>
      <c r="G61" s="244"/>
      <c r="H61" s="245"/>
      <c r="I61" s="246"/>
      <c r="J61" s="353"/>
    </row>
    <row r="62" spans="1:10">
      <c r="A62" s="348"/>
      <c r="B62" s="351"/>
      <c r="C62" s="241"/>
      <c r="D62" s="266"/>
      <c r="E62" s="241"/>
      <c r="F62" s="243"/>
      <c r="G62" s="244"/>
      <c r="H62" s="245"/>
      <c r="I62" s="246"/>
      <c r="J62" s="354"/>
    </row>
    <row r="63" spans="1:10">
      <c r="A63" s="346">
        <v>1266</v>
      </c>
      <c r="B63" s="349" t="s">
        <v>1626</v>
      </c>
      <c r="C63" s="241" t="s">
        <v>5099</v>
      </c>
      <c r="D63" s="242" t="s">
        <v>5100</v>
      </c>
      <c r="E63" s="242" t="s">
        <v>5101</v>
      </c>
      <c r="F63" s="243" t="s">
        <v>4980</v>
      </c>
      <c r="G63" s="244">
        <v>44317</v>
      </c>
      <c r="H63" s="245" t="s">
        <v>5028</v>
      </c>
      <c r="I63" s="246">
        <v>106.32</v>
      </c>
      <c r="J63" s="352">
        <v>106.32</v>
      </c>
    </row>
    <row r="64" spans="1:10">
      <c r="A64" s="347"/>
      <c r="B64" s="350"/>
      <c r="C64" s="241" t="s">
        <v>5102</v>
      </c>
      <c r="D64" s="242" t="s">
        <v>5103</v>
      </c>
      <c r="E64" s="241" t="s">
        <v>5104</v>
      </c>
      <c r="F64" s="243" t="s">
        <v>4980</v>
      </c>
      <c r="G64" s="244">
        <v>44317</v>
      </c>
      <c r="H64" s="245" t="s">
        <v>5028</v>
      </c>
      <c r="I64" s="246">
        <v>105.34</v>
      </c>
      <c r="J64" s="353"/>
    </row>
    <row r="65" spans="1:10">
      <c r="A65" s="348"/>
      <c r="B65" s="351"/>
      <c r="C65" s="241" t="s">
        <v>5105</v>
      </c>
      <c r="D65" s="242" t="s">
        <v>5106</v>
      </c>
      <c r="E65" s="241" t="s">
        <v>5107</v>
      </c>
      <c r="F65" s="243" t="s">
        <v>4980</v>
      </c>
      <c r="G65" s="244">
        <v>44317</v>
      </c>
      <c r="H65" s="263" t="s">
        <v>24</v>
      </c>
      <c r="I65" s="246">
        <v>130.85</v>
      </c>
      <c r="J65" s="354"/>
    </row>
    <row r="66" spans="1:10">
      <c r="A66" s="346">
        <v>1267</v>
      </c>
      <c r="B66" s="349" t="s">
        <v>1628</v>
      </c>
      <c r="C66" s="241" t="s">
        <v>5108</v>
      </c>
      <c r="D66" s="242" t="s">
        <v>5109</v>
      </c>
      <c r="E66" s="241" t="s">
        <v>5110</v>
      </c>
      <c r="F66" s="243" t="s">
        <v>4980</v>
      </c>
      <c r="G66" s="244">
        <v>44440</v>
      </c>
      <c r="H66" s="263" t="s">
        <v>24</v>
      </c>
      <c r="I66" s="264">
        <v>209.08</v>
      </c>
      <c r="J66" s="352">
        <v>203.27</v>
      </c>
    </row>
    <row r="67" spans="1:10">
      <c r="A67" s="347"/>
      <c r="B67" s="350"/>
      <c r="C67" s="241" t="s">
        <v>5111</v>
      </c>
      <c r="D67" s="242" t="s">
        <v>5112</v>
      </c>
      <c r="E67" s="241" t="s">
        <v>5113</v>
      </c>
      <c r="F67" s="243" t="s">
        <v>4980</v>
      </c>
      <c r="G67" s="244">
        <v>44440</v>
      </c>
      <c r="H67" s="263" t="s">
        <v>24</v>
      </c>
      <c r="I67" s="264">
        <v>203.27</v>
      </c>
      <c r="J67" s="353"/>
    </row>
    <row r="68" spans="1:10">
      <c r="A68" s="348"/>
      <c r="B68" s="351"/>
      <c r="C68" s="241" t="s">
        <v>5114</v>
      </c>
      <c r="D68" s="242" t="s">
        <v>5115</v>
      </c>
      <c r="E68" s="241" t="s">
        <v>5116</v>
      </c>
      <c r="F68" s="243" t="s">
        <v>4980</v>
      </c>
      <c r="G68" s="244">
        <v>44440</v>
      </c>
      <c r="H68" s="263" t="s">
        <v>24</v>
      </c>
      <c r="I68" s="264">
        <v>197.34</v>
      </c>
      <c r="J68" s="354"/>
    </row>
    <row r="69" spans="1:10">
      <c r="A69" s="346">
        <v>1268</v>
      </c>
      <c r="B69" s="349" t="s">
        <v>5117</v>
      </c>
      <c r="C69" s="241" t="s">
        <v>5118</v>
      </c>
      <c r="D69" s="242" t="s">
        <v>4982</v>
      </c>
      <c r="E69" s="241" t="s">
        <v>4983</v>
      </c>
      <c r="F69" s="243" t="s">
        <v>5119</v>
      </c>
      <c r="G69" s="244">
        <v>43891</v>
      </c>
      <c r="H69" s="245" t="s">
        <v>24</v>
      </c>
      <c r="I69" s="246">
        <v>33086.639999999999</v>
      </c>
      <c r="J69" s="352">
        <v>33086.639999999999</v>
      </c>
    </row>
    <row r="70" spans="1:10">
      <c r="A70" s="347"/>
      <c r="B70" s="350"/>
      <c r="C70" s="241"/>
      <c r="D70" s="266"/>
      <c r="E70" s="241"/>
      <c r="F70" s="243"/>
      <c r="G70" s="244"/>
      <c r="H70" s="245"/>
      <c r="I70" s="246"/>
      <c r="J70" s="353"/>
    </row>
    <row r="71" spans="1:10">
      <c r="A71" s="348"/>
      <c r="B71" s="351"/>
      <c r="C71" s="242"/>
      <c r="D71" s="266"/>
      <c r="E71" s="241"/>
      <c r="F71" s="243"/>
      <c r="G71" s="252"/>
      <c r="H71" s="245"/>
      <c r="I71" s="246"/>
      <c r="J71" s="354"/>
    </row>
    <row r="72" spans="1:10">
      <c r="A72" s="346">
        <v>1271</v>
      </c>
      <c r="B72" s="349" t="s">
        <v>667</v>
      </c>
      <c r="C72" s="241" t="s">
        <v>5120</v>
      </c>
      <c r="D72" s="242" t="s">
        <v>5121</v>
      </c>
      <c r="E72" s="241" t="s">
        <v>5122</v>
      </c>
      <c r="F72" s="241" t="s">
        <v>5123</v>
      </c>
      <c r="G72" s="244">
        <v>44470</v>
      </c>
      <c r="H72" s="245" t="s">
        <v>24</v>
      </c>
      <c r="I72" s="246">
        <v>4.08</v>
      </c>
      <c r="J72" s="352">
        <v>4.2750000000000004</v>
      </c>
    </row>
    <row r="73" spans="1:10">
      <c r="A73" s="347"/>
      <c r="B73" s="350"/>
      <c r="C73" s="241" t="s">
        <v>5088</v>
      </c>
      <c r="D73" s="242" t="s">
        <v>4997</v>
      </c>
      <c r="E73" s="241" t="s">
        <v>5089</v>
      </c>
      <c r="F73" s="243" t="s">
        <v>5124</v>
      </c>
      <c r="G73" s="244">
        <v>44470</v>
      </c>
      <c r="H73" s="245" t="s">
        <v>24</v>
      </c>
      <c r="I73" s="246">
        <v>4.47</v>
      </c>
      <c r="J73" s="353"/>
    </row>
    <row r="74" spans="1:10">
      <c r="A74" s="348"/>
      <c r="B74" s="351"/>
      <c r="C74" s="241"/>
      <c r="D74" s="242"/>
      <c r="E74" s="241"/>
      <c r="F74" s="243"/>
      <c r="G74" s="244"/>
      <c r="H74" s="245" t="s">
        <v>24</v>
      </c>
      <c r="I74" s="246"/>
      <c r="J74" s="354"/>
    </row>
    <row r="75" spans="1:10">
      <c r="A75" s="346">
        <v>1272</v>
      </c>
      <c r="B75" s="349" t="s">
        <v>1686</v>
      </c>
      <c r="C75" s="241" t="s">
        <v>5125</v>
      </c>
      <c r="D75" s="242" t="s">
        <v>4986</v>
      </c>
      <c r="E75" s="241" t="s">
        <v>4987</v>
      </c>
      <c r="F75" s="243" t="s">
        <v>5126</v>
      </c>
      <c r="G75" s="244">
        <v>44501</v>
      </c>
      <c r="H75" s="245" t="s">
        <v>26</v>
      </c>
      <c r="I75" s="246">
        <v>18.149999999999999</v>
      </c>
      <c r="J75" s="352">
        <v>12.5</v>
      </c>
    </row>
    <row r="76" spans="1:10">
      <c r="A76" s="347"/>
      <c r="B76" s="350"/>
      <c r="C76" s="241" t="s">
        <v>5120</v>
      </c>
      <c r="D76" s="242" t="s">
        <v>5121</v>
      </c>
      <c r="E76" s="241" t="s">
        <v>5127</v>
      </c>
      <c r="F76" s="243" t="s">
        <v>5123</v>
      </c>
      <c r="G76" s="244">
        <v>44501</v>
      </c>
      <c r="H76" s="245" t="s">
        <v>26</v>
      </c>
      <c r="I76" s="246">
        <v>12.5</v>
      </c>
      <c r="J76" s="353"/>
    </row>
    <row r="77" spans="1:10">
      <c r="A77" s="348"/>
      <c r="B77" s="351"/>
      <c r="C77" s="241" t="s">
        <v>5128</v>
      </c>
      <c r="D77" s="242" t="s">
        <v>5129</v>
      </c>
      <c r="E77" s="241" t="s">
        <v>5086</v>
      </c>
      <c r="F77" s="243" t="s">
        <v>5130</v>
      </c>
      <c r="G77" s="244">
        <v>44501</v>
      </c>
      <c r="H77" s="245" t="s">
        <v>26</v>
      </c>
      <c r="I77" s="246">
        <v>11.63</v>
      </c>
      <c r="J77" s="354"/>
    </row>
    <row r="78" spans="1:10" ht="15" customHeight="1">
      <c r="A78" s="346">
        <v>1279</v>
      </c>
      <c r="B78" s="349" t="s">
        <v>5131</v>
      </c>
      <c r="C78" s="241" t="s">
        <v>5132</v>
      </c>
      <c r="D78" s="242" t="s">
        <v>5133</v>
      </c>
      <c r="E78" s="241" t="s">
        <v>5134</v>
      </c>
      <c r="F78" s="243" t="s">
        <v>5135</v>
      </c>
      <c r="G78" s="244">
        <v>44501</v>
      </c>
      <c r="H78" s="245" t="s">
        <v>24</v>
      </c>
      <c r="I78" s="246">
        <v>4898.87</v>
      </c>
      <c r="J78" s="352">
        <v>4898.87</v>
      </c>
    </row>
    <row r="79" spans="1:10">
      <c r="A79" s="347"/>
      <c r="B79" s="350"/>
      <c r="C79" s="241"/>
      <c r="D79" s="266"/>
      <c r="E79" s="241"/>
      <c r="F79" s="243"/>
      <c r="G79" s="244"/>
      <c r="H79" s="245"/>
      <c r="I79" s="246"/>
      <c r="J79" s="353"/>
    </row>
    <row r="80" spans="1:10">
      <c r="A80" s="348"/>
      <c r="B80" s="351"/>
      <c r="C80" s="241"/>
      <c r="D80" s="266"/>
      <c r="E80" s="241"/>
      <c r="F80" s="243"/>
      <c r="G80" s="244"/>
      <c r="H80" s="245"/>
      <c r="I80" s="246"/>
      <c r="J80" s="354"/>
    </row>
    <row r="81" spans="1:10" ht="15" customHeight="1">
      <c r="A81" s="346">
        <v>1280</v>
      </c>
      <c r="B81" s="349" t="s">
        <v>5136</v>
      </c>
      <c r="C81" s="241" t="s">
        <v>5132</v>
      </c>
      <c r="D81" s="242" t="s">
        <v>5133</v>
      </c>
      <c r="E81" s="241" t="s">
        <v>5134</v>
      </c>
      <c r="F81" s="243" t="s">
        <v>5135</v>
      </c>
      <c r="G81" s="244">
        <v>44501</v>
      </c>
      <c r="H81" s="245" t="s">
        <v>24</v>
      </c>
      <c r="I81" s="246">
        <v>4202.8900000000003</v>
      </c>
      <c r="J81" s="352">
        <v>4202.8900000000003</v>
      </c>
    </row>
    <row r="82" spans="1:10">
      <c r="A82" s="347"/>
      <c r="B82" s="350"/>
      <c r="C82" s="241"/>
      <c r="D82" s="266"/>
      <c r="E82" s="241"/>
      <c r="F82" s="243"/>
      <c r="G82" s="244"/>
      <c r="H82" s="245"/>
      <c r="I82" s="246"/>
      <c r="J82" s="353"/>
    </row>
    <row r="83" spans="1:10">
      <c r="A83" s="348"/>
      <c r="B83" s="351"/>
      <c r="C83" s="241"/>
      <c r="D83" s="266"/>
      <c r="E83" s="241"/>
      <c r="F83" s="243"/>
      <c r="G83" s="244"/>
      <c r="H83" s="245"/>
      <c r="I83" s="246"/>
      <c r="J83" s="354"/>
    </row>
    <row r="84" spans="1:10" ht="15" customHeight="1">
      <c r="A84" s="346">
        <v>1281</v>
      </c>
      <c r="B84" s="349" t="s">
        <v>5137</v>
      </c>
      <c r="C84" s="241" t="s">
        <v>5132</v>
      </c>
      <c r="D84" s="242" t="s">
        <v>5133</v>
      </c>
      <c r="E84" s="241" t="s">
        <v>5134</v>
      </c>
      <c r="F84" s="243" t="s">
        <v>5135</v>
      </c>
      <c r="G84" s="244">
        <v>44501</v>
      </c>
      <c r="H84" s="245" t="s">
        <v>24</v>
      </c>
      <c r="I84" s="246">
        <v>603.49</v>
      </c>
      <c r="J84" s="352">
        <v>603.49</v>
      </c>
    </row>
    <row r="85" spans="1:10">
      <c r="A85" s="347"/>
      <c r="B85" s="350"/>
      <c r="C85" s="241"/>
      <c r="D85" s="266"/>
      <c r="E85" s="241"/>
      <c r="F85" s="243"/>
      <c r="G85" s="244"/>
      <c r="H85" s="245"/>
      <c r="I85" s="246"/>
      <c r="J85" s="353"/>
    </row>
    <row r="86" spans="1:10">
      <c r="A86" s="348"/>
      <c r="B86" s="351"/>
      <c r="C86" s="241"/>
      <c r="D86" s="266"/>
      <c r="E86" s="241"/>
      <c r="F86" s="243"/>
      <c r="G86" s="244"/>
      <c r="H86" s="245"/>
      <c r="I86" s="246"/>
      <c r="J86" s="354"/>
    </row>
    <row r="87" spans="1:10">
      <c r="A87" s="346">
        <v>1282</v>
      </c>
      <c r="B87" s="349" t="s">
        <v>5138</v>
      </c>
      <c r="C87" s="241" t="s">
        <v>5132</v>
      </c>
      <c r="D87" s="242" t="s">
        <v>5133</v>
      </c>
      <c r="E87" s="241" t="s">
        <v>5134</v>
      </c>
      <c r="F87" s="243" t="s">
        <v>5135</v>
      </c>
      <c r="G87" s="244">
        <v>44501</v>
      </c>
      <c r="H87" s="245" t="s">
        <v>24</v>
      </c>
      <c r="I87" s="246">
        <v>345.83</v>
      </c>
      <c r="J87" s="352">
        <v>345.83</v>
      </c>
    </row>
    <row r="88" spans="1:10">
      <c r="A88" s="347"/>
      <c r="B88" s="350"/>
      <c r="C88" s="241"/>
      <c r="D88" s="266"/>
      <c r="E88" s="241"/>
      <c r="F88" s="243"/>
      <c r="G88" s="244"/>
      <c r="H88" s="245"/>
      <c r="I88" s="246"/>
      <c r="J88" s="353"/>
    </row>
    <row r="89" spans="1:10">
      <c r="A89" s="348"/>
      <c r="B89" s="351"/>
      <c r="C89" s="241"/>
      <c r="D89" s="266"/>
      <c r="E89" s="241"/>
      <c r="F89" s="243"/>
      <c r="G89" s="244"/>
      <c r="H89" s="245"/>
      <c r="I89" s="246"/>
      <c r="J89" s="354"/>
    </row>
    <row r="90" spans="1:10">
      <c r="A90" s="346">
        <v>1336</v>
      </c>
      <c r="B90" s="349" t="s">
        <v>5139</v>
      </c>
      <c r="C90" s="242" t="s">
        <v>4981</v>
      </c>
      <c r="D90" s="242" t="s">
        <v>4982</v>
      </c>
      <c r="E90" s="241" t="s">
        <v>4994</v>
      </c>
      <c r="F90" s="243" t="s">
        <v>5140</v>
      </c>
      <c r="G90" s="252">
        <v>43983</v>
      </c>
      <c r="H90" s="245" t="s">
        <v>24</v>
      </c>
      <c r="I90" s="246">
        <v>905.74</v>
      </c>
      <c r="J90" s="352">
        <v>1190.7</v>
      </c>
    </row>
    <row r="91" spans="1:10">
      <c r="A91" s="347"/>
      <c r="B91" s="350"/>
      <c r="C91" s="242" t="s">
        <v>5128</v>
      </c>
      <c r="D91" s="242" t="s">
        <v>5129</v>
      </c>
      <c r="E91" s="241" t="s">
        <v>5141</v>
      </c>
      <c r="F91" s="243" t="s">
        <v>5142</v>
      </c>
      <c r="G91" s="244">
        <v>44105</v>
      </c>
      <c r="H91" s="245" t="s">
        <v>5028</v>
      </c>
      <c r="I91" s="264">
        <v>1190.7</v>
      </c>
      <c r="J91" s="353"/>
    </row>
    <row r="92" spans="1:10">
      <c r="A92" s="348"/>
      <c r="B92" s="351"/>
      <c r="C92" s="241" t="s">
        <v>5143</v>
      </c>
      <c r="D92" s="242" t="s">
        <v>5144</v>
      </c>
      <c r="E92" s="241" t="s">
        <v>5145</v>
      </c>
      <c r="F92" s="243" t="s">
        <v>5146</v>
      </c>
      <c r="G92" s="244">
        <v>44136</v>
      </c>
      <c r="H92" s="245" t="s">
        <v>5028</v>
      </c>
      <c r="I92" s="267">
        <v>1668.3</v>
      </c>
      <c r="J92" s="354"/>
    </row>
    <row r="93" spans="1:10">
      <c r="A93" s="346">
        <v>1365</v>
      </c>
      <c r="B93" s="349" t="s">
        <v>1674</v>
      </c>
      <c r="C93" s="241" t="s">
        <v>5118</v>
      </c>
      <c r="D93" s="242" t="s">
        <v>4982</v>
      </c>
      <c r="E93" s="241" t="s">
        <v>5147</v>
      </c>
      <c r="F93" s="243" t="s">
        <v>4984</v>
      </c>
      <c r="G93" s="244">
        <v>44317</v>
      </c>
      <c r="H93" s="263" t="s">
        <v>24</v>
      </c>
      <c r="I93" s="264">
        <v>13.3</v>
      </c>
      <c r="J93" s="352">
        <v>13.3</v>
      </c>
    </row>
    <row r="94" spans="1:10">
      <c r="A94" s="347"/>
      <c r="B94" s="350"/>
      <c r="C94" s="241" t="s">
        <v>5148</v>
      </c>
      <c r="D94" s="242" t="s">
        <v>5149</v>
      </c>
      <c r="E94" s="242">
        <v>19991501751</v>
      </c>
      <c r="F94" s="241" t="s">
        <v>4980</v>
      </c>
      <c r="G94" s="244">
        <v>44317</v>
      </c>
      <c r="H94" s="263" t="s">
        <v>24</v>
      </c>
      <c r="I94" s="264">
        <v>11.33</v>
      </c>
      <c r="J94" s="353"/>
    </row>
    <row r="95" spans="1:10">
      <c r="A95" s="348"/>
      <c r="B95" s="351"/>
      <c r="C95" s="241" t="s">
        <v>5128</v>
      </c>
      <c r="D95" s="242" t="s">
        <v>5129</v>
      </c>
      <c r="E95" s="241" t="s">
        <v>5150</v>
      </c>
      <c r="F95" s="243" t="s">
        <v>5151</v>
      </c>
      <c r="G95" s="244">
        <v>44317</v>
      </c>
      <c r="H95" s="263" t="s">
        <v>24</v>
      </c>
      <c r="I95" s="264">
        <v>14.13</v>
      </c>
      <c r="J95" s="354"/>
    </row>
    <row r="96" spans="1:10">
      <c r="A96" s="346">
        <v>1390</v>
      </c>
      <c r="B96" s="349" t="s">
        <v>1374</v>
      </c>
      <c r="C96" s="242" t="s">
        <v>5152</v>
      </c>
      <c r="D96" s="242" t="s">
        <v>5153</v>
      </c>
      <c r="E96" s="241" t="s">
        <v>5154</v>
      </c>
      <c r="F96" s="272" t="s">
        <v>5037</v>
      </c>
      <c r="G96" s="268">
        <v>44470</v>
      </c>
      <c r="H96" s="245" t="s">
        <v>5028</v>
      </c>
      <c r="I96" s="264">
        <v>116</v>
      </c>
      <c r="J96" s="352">
        <v>132</v>
      </c>
    </row>
    <row r="97" spans="1:10">
      <c r="A97" s="347"/>
      <c r="B97" s="350"/>
      <c r="C97" s="241" t="s">
        <v>5155</v>
      </c>
      <c r="D97" s="242" t="s">
        <v>5156</v>
      </c>
      <c r="E97" s="241" t="s">
        <v>5154</v>
      </c>
      <c r="F97" s="272" t="s">
        <v>5037</v>
      </c>
      <c r="G97" s="268">
        <v>44470</v>
      </c>
      <c r="H97" s="245" t="s">
        <v>5028</v>
      </c>
      <c r="I97" s="264">
        <v>132</v>
      </c>
      <c r="J97" s="353"/>
    </row>
    <row r="98" spans="1:10">
      <c r="A98" s="348"/>
      <c r="B98" s="351"/>
      <c r="C98" s="241" t="s">
        <v>5157</v>
      </c>
      <c r="D98" s="242" t="s">
        <v>5158</v>
      </c>
      <c r="E98" s="241" t="s">
        <v>5154</v>
      </c>
      <c r="F98" s="272" t="s">
        <v>5037</v>
      </c>
      <c r="G98" s="268">
        <v>44470</v>
      </c>
      <c r="H98" s="245" t="s">
        <v>5028</v>
      </c>
      <c r="I98" s="264">
        <v>132</v>
      </c>
      <c r="J98" s="354"/>
    </row>
    <row r="99" spans="1:10">
      <c r="A99" s="346">
        <v>1391</v>
      </c>
      <c r="B99" s="349" t="s">
        <v>1887</v>
      </c>
      <c r="C99" s="241" t="s">
        <v>5159</v>
      </c>
      <c r="D99" s="242" t="s">
        <v>5160</v>
      </c>
      <c r="E99" s="241" t="s">
        <v>5161</v>
      </c>
      <c r="F99" s="243" t="s">
        <v>5162</v>
      </c>
      <c r="G99" s="244">
        <v>44075</v>
      </c>
      <c r="H99" s="245" t="s">
        <v>5028</v>
      </c>
      <c r="I99" s="264">
        <v>217.86</v>
      </c>
      <c r="J99" s="352">
        <v>170.93</v>
      </c>
    </row>
    <row r="100" spans="1:10">
      <c r="A100" s="347"/>
      <c r="B100" s="350"/>
      <c r="C100" s="241" t="s">
        <v>5143</v>
      </c>
      <c r="D100" s="242" t="s">
        <v>5144</v>
      </c>
      <c r="E100" s="241" t="s">
        <v>5145</v>
      </c>
      <c r="F100" s="243" t="s">
        <v>5146</v>
      </c>
      <c r="G100" s="244">
        <v>44075</v>
      </c>
      <c r="H100" s="245" t="s">
        <v>5028</v>
      </c>
      <c r="I100" s="264">
        <v>124</v>
      </c>
      <c r="J100" s="353"/>
    </row>
    <row r="101" spans="1:10">
      <c r="A101" s="348"/>
      <c r="B101" s="351"/>
      <c r="C101" s="241"/>
      <c r="D101" s="242"/>
      <c r="E101" s="241"/>
      <c r="F101" s="243"/>
      <c r="G101" s="244"/>
      <c r="H101" s="263"/>
      <c r="I101" s="264"/>
      <c r="J101" s="354"/>
    </row>
    <row r="102" spans="1:10">
      <c r="A102" s="346">
        <v>1393</v>
      </c>
      <c r="B102" s="349" t="s">
        <v>1869</v>
      </c>
      <c r="C102" s="242"/>
      <c r="D102" s="242"/>
      <c r="E102" s="241"/>
      <c r="F102" s="243"/>
      <c r="G102" s="244"/>
      <c r="H102" s="245"/>
      <c r="I102" s="264"/>
      <c r="J102" s="352">
        <v>749</v>
      </c>
    </row>
    <row r="103" spans="1:10">
      <c r="A103" s="347"/>
      <c r="B103" s="350"/>
      <c r="C103" s="241" t="s">
        <v>5143</v>
      </c>
      <c r="D103" s="242" t="s">
        <v>5144</v>
      </c>
      <c r="E103" s="241" t="s">
        <v>5145</v>
      </c>
      <c r="F103" s="243" t="s">
        <v>5146</v>
      </c>
      <c r="G103" s="244">
        <v>44075</v>
      </c>
      <c r="H103" s="245" t="s">
        <v>5028</v>
      </c>
      <c r="I103" s="264">
        <v>749</v>
      </c>
      <c r="J103" s="353"/>
    </row>
    <row r="104" spans="1:10">
      <c r="A104" s="348"/>
      <c r="B104" s="351"/>
      <c r="C104" s="241"/>
      <c r="D104" s="242"/>
      <c r="E104" s="241"/>
      <c r="F104" s="243"/>
      <c r="G104" s="244"/>
      <c r="H104" s="263"/>
      <c r="I104" s="264"/>
      <c r="J104" s="354"/>
    </row>
    <row r="105" spans="1:10" ht="15" customHeight="1">
      <c r="A105" s="346">
        <v>1394</v>
      </c>
      <c r="B105" s="349" t="s">
        <v>1871</v>
      </c>
      <c r="C105" s="241" t="s">
        <v>5143</v>
      </c>
      <c r="D105" s="242" t="s">
        <v>5144</v>
      </c>
      <c r="E105" s="241" t="s">
        <v>5145</v>
      </c>
      <c r="F105" s="243" t="s">
        <v>5146</v>
      </c>
      <c r="G105" s="244">
        <v>44075</v>
      </c>
      <c r="H105" s="245" t="s">
        <v>5028</v>
      </c>
      <c r="I105" s="264">
        <v>1690</v>
      </c>
      <c r="J105" s="352">
        <v>1690</v>
      </c>
    </row>
    <row r="106" spans="1:10">
      <c r="A106" s="347"/>
      <c r="B106" s="350"/>
      <c r="C106" s="241"/>
      <c r="D106" s="242"/>
      <c r="E106" s="241"/>
      <c r="F106" s="243"/>
      <c r="G106" s="244"/>
      <c r="H106" s="263"/>
      <c r="I106" s="264"/>
      <c r="J106" s="353"/>
    </row>
    <row r="107" spans="1:10">
      <c r="A107" s="348"/>
      <c r="B107" s="351"/>
      <c r="C107" s="242"/>
      <c r="D107" s="242"/>
      <c r="E107" s="241"/>
      <c r="F107" s="243"/>
      <c r="G107" s="244"/>
      <c r="H107" s="263"/>
      <c r="I107" s="264"/>
      <c r="J107" s="354"/>
    </row>
    <row r="108" spans="1:10">
      <c r="A108" s="346">
        <v>1395</v>
      </c>
      <c r="B108" s="349" t="s">
        <v>1867</v>
      </c>
      <c r="C108" s="241" t="s">
        <v>5143</v>
      </c>
      <c r="D108" s="242" t="s">
        <v>5144</v>
      </c>
      <c r="E108" s="241" t="s">
        <v>5145</v>
      </c>
      <c r="F108" s="243" t="s">
        <v>5146</v>
      </c>
      <c r="G108" s="244">
        <v>44075</v>
      </c>
      <c r="H108" s="245" t="s">
        <v>5028</v>
      </c>
      <c r="I108" s="264">
        <v>746</v>
      </c>
      <c r="J108" s="352">
        <v>888.83500000000004</v>
      </c>
    </row>
    <row r="109" spans="1:10">
      <c r="A109" s="347"/>
      <c r="B109" s="350"/>
      <c r="C109" s="241" t="s">
        <v>5163</v>
      </c>
      <c r="D109" s="242" t="s">
        <v>4997</v>
      </c>
      <c r="E109" s="242" t="s">
        <v>5164</v>
      </c>
      <c r="F109" s="241" t="s">
        <v>5165</v>
      </c>
      <c r="G109" s="244">
        <v>44105</v>
      </c>
      <c r="H109" s="263" t="s">
        <v>24</v>
      </c>
      <c r="I109" s="264">
        <v>1031.67</v>
      </c>
      <c r="J109" s="353"/>
    </row>
    <row r="110" spans="1:10">
      <c r="A110" s="348"/>
      <c r="B110" s="351"/>
      <c r="C110" s="241"/>
      <c r="D110" s="242"/>
      <c r="E110" s="241"/>
      <c r="F110" s="243"/>
      <c r="G110" s="244"/>
      <c r="H110" s="263"/>
      <c r="I110" s="264"/>
      <c r="J110" s="354"/>
    </row>
    <row r="111" spans="1:10" ht="15" customHeight="1">
      <c r="A111" s="346">
        <v>1397</v>
      </c>
      <c r="B111" s="349" t="s">
        <v>1873</v>
      </c>
      <c r="C111" s="241" t="s">
        <v>5143</v>
      </c>
      <c r="D111" s="242" t="s">
        <v>5144</v>
      </c>
      <c r="E111" s="241" t="s">
        <v>5145</v>
      </c>
      <c r="F111" s="243" t="s">
        <v>5146</v>
      </c>
      <c r="G111" s="244">
        <v>44075</v>
      </c>
      <c r="H111" s="245" t="s">
        <v>5028</v>
      </c>
      <c r="I111" s="264">
        <v>1796</v>
      </c>
      <c r="J111" s="352">
        <v>1723</v>
      </c>
    </row>
    <row r="112" spans="1:10">
      <c r="A112" s="347"/>
      <c r="B112" s="350"/>
      <c r="C112" s="241" t="s">
        <v>5166</v>
      </c>
      <c r="D112" s="242" t="s">
        <v>5167</v>
      </c>
      <c r="E112" s="241" t="s">
        <v>5168</v>
      </c>
      <c r="F112" s="243" t="s">
        <v>4980</v>
      </c>
      <c r="G112" s="244">
        <v>44105</v>
      </c>
      <c r="H112" s="245" t="s">
        <v>5028</v>
      </c>
      <c r="I112" s="264">
        <v>1650</v>
      </c>
      <c r="J112" s="353"/>
    </row>
    <row r="113" spans="1:10">
      <c r="A113" s="348"/>
      <c r="B113" s="351"/>
      <c r="C113" s="241"/>
      <c r="D113" s="242"/>
      <c r="E113" s="241"/>
      <c r="F113" s="243"/>
      <c r="G113" s="244"/>
      <c r="H113" s="263"/>
      <c r="I113" s="264"/>
      <c r="J113" s="354"/>
    </row>
    <row r="114" spans="1:10">
      <c r="A114" s="346">
        <v>1398</v>
      </c>
      <c r="B114" s="349" t="s">
        <v>1879</v>
      </c>
      <c r="C114" s="241" t="s">
        <v>5143</v>
      </c>
      <c r="D114" s="242" t="s">
        <v>5144</v>
      </c>
      <c r="E114" s="241" t="s">
        <v>5145</v>
      </c>
      <c r="F114" s="243" t="s">
        <v>5146</v>
      </c>
      <c r="G114" s="244">
        <v>44075</v>
      </c>
      <c r="H114" s="245" t="s">
        <v>26</v>
      </c>
      <c r="I114" s="264">
        <v>54.9</v>
      </c>
      <c r="J114" s="352">
        <v>50.893396226415092</v>
      </c>
    </row>
    <row r="115" spans="1:10">
      <c r="A115" s="347"/>
      <c r="B115" s="350"/>
      <c r="C115" s="242" t="s">
        <v>5128</v>
      </c>
      <c r="D115" s="242" t="s">
        <v>5129</v>
      </c>
      <c r="E115" s="241" t="s">
        <v>5141</v>
      </c>
      <c r="F115" s="243" t="s">
        <v>5142</v>
      </c>
      <c r="G115" s="244">
        <v>44105</v>
      </c>
      <c r="H115" s="245" t="s">
        <v>26</v>
      </c>
      <c r="I115" s="264">
        <v>46.886792452830193</v>
      </c>
      <c r="J115" s="353"/>
    </row>
    <row r="116" spans="1:10">
      <c r="A116" s="348"/>
      <c r="B116" s="351"/>
      <c r="C116" s="241"/>
      <c r="D116" s="242"/>
      <c r="E116" s="241"/>
      <c r="F116" s="243"/>
      <c r="G116" s="244"/>
      <c r="H116" s="263"/>
      <c r="I116" s="264"/>
      <c r="J116" s="354"/>
    </row>
    <row r="117" spans="1:10">
      <c r="A117" s="346">
        <v>1401</v>
      </c>
      <c r="B117" s="349" t="s">
        <v>1883</v>
      </c>
      <c r="C117" s="241" t="s">
        <v>5143</v>
      </c>
      <c r="D117" s="242" t="s">
        <v>5144</v>
      </c>
      <c r="E117" s="241" t="s">
        <v>5145</v>
      </c>
      <c r="F117" s="243" t="s">
        <v>5146</v>
      </c>
      <c r="G117" s="244">
        <v>44075</v>
      </c>
      <c r="H117" s="245" t="s">
        <v>5028</v>
      </c>
      <c r="I117" s="264">
        <v>10.4</v>
      </c>
      <c r="J117" s="352">
        <v>12.73</v>
      </c>
    </row>
    <row r="118" spans="1:10">
      <c r="A118" s="347"/>
      <c r="B118" s="350"/>
      <c r="C118" s="242" t="s">
        <v>5128</v>
      </c>
      <c r="D118" s="242" t="s">
        <v>5129</v>
      </c>
      <c r="E118" s="241" t="s">
        <v>5141</v>
      </c>
      <c r="F118" s="243" t="s">
        <v>5142</v>
      </c>
      <c r="G118" s="244">
        <v>44105</v>
      </c>
      <c r="H118" s="245" t="s">
        <v>5028</v>
      </c>
      <c r="I118" s="264">
        <v>14.17</v>
      </c>
      <c r="J118" s="353"/>
    </row>
    <row r="119" spans="1:10">
      <c r="A119" s="348"/>
      <c r="B119" s="351"/>
      <c r="C119" s="245" t="s">
        <v>5169</v>
      </c>
      <c r="D119" s="242" t="s">
        <v>5170</v>
      </c>
      <c r="E119" s="245" t="s">
        <v>5171</v>
      </c>
      <c r="F119" s="242"/>
      <c r="G119" s="244">
        <v>44075</v>
      </c>
      <c r="H119" s="245" t="s">
        <v>5028</v>
      </c>
      <c r="I119" s="264">
        <v>12.73</v>
      </c>
      <c r="J119" s="354"/>
    </row>
    <row r="120" spans="1:10">
      <c r="A120" s="346">
        <v>1404</v>
      </c>
      <c r="B120" s="349" t="s">
        <v>1881</v>
      </c>
      <c r="C120" s="241" t="s">
        <v>5143</v>
      </c>
      <c r="D120" s="242" t="s">
        <v>5144</v>
      </c>
      <c r="E120" s="241" t="s">
        <v>5145</v>
      </c>
      <c r="F120" s="243" t="s">
        <v>5146</v>
      </c>
      <c r="G120" s="244">
        <v>44075</v>
      </c>
      <c r="H120" s="245" t="s">
        <v>5028</v>
      </c>
      <c r="I120" s="264">
        <v>15.2</v>
      </c>
      <c r="J120" s="352">
        <v>16.439999999999998</v>
      </c>
    </row>
    <row r="121" spans="1:10">
      <c r="A121" s="347"/>
      <c r="B121" s="350"/>
      <c r="C121" s="242"/>
      <c r="D121" s="242"/>
      <c r="E121" s="241"/>
      <c r="F121" s="243"/>
      <c r="G121" s="244"/>
      <c r="H121" s="245"/>
      <c r="I121" s="264"/>
      <c r="J121" s="353"/>
    </row>
    <row r="122" spans="1:10">
      <c r="A122" s="348"/>
      <c r="B122" s="351"/>
      <c r="C122" s="245" t="s">
        <v>5169</v>
      </c>
      <c r="D122" s="242" t="s">
        <v>5170</v>
      </c>
      <c r="E122" s="245" t="s">
        <v>5171</v>
      </c>
      <c r="F122" s="242"/>
      <c r="G122" s="244">
        <v>44075</v>
      </c>
      <c r="H122" s="245" t="s">
        <v>5028</v>
      </c>
      <c r="I122" s="264">
        <v>17.68</v>
      </c>
      <c r="J122" s="354"/>
    </row>
    <row r="123" spans="1:10" ht="15" customHeight="1">
      <c r="A123" s="346">
        <v>1406</v>
      </c>
      <c r="B123" s="349" t="s">
        <v>1877</v>
      </c>
      <c r="C123" s="242" t="s">
        <v>5128</v>
      </c>
      <c r="D123" s="242" t="s">
        <v>5129</v>
      </c>
      <c r="E123" s="241" t="s">
        <v>5141</v>
      </c>
      <c r="F123" s="243" t="s">
        <v>5142</v>
      </c>
      <c r="G123" s="244">
        <v>44105</v>
      </c>
      <c r="H123" s="245" t="s">
        <v>5028</v>
      </c>
      <c r="I123" s="264">
        <v>1595.7</v>
      </c>
      <c r="J123" s="352">
        <v>2070.5500000000002</v>
      </c>
    </row>
    <row r="124" spans="1:10">
      <c r="A124" s="347"/>
      <c r="B124" s="350"/>
      <c r="C124" s="241" t="s">
        <v>5143</v>
      </c>
      <c r="D124" s="242" t="s">
        <v>5144</v>
      </c>
      <c r="E124" s="241" t="s">
        <v>5145</v>
      </c>
      <c r="F124" s="243" t="s">
        <v>5146</v>
      </c>
      <c r="G124" s="244">
        <v>44136</v>
      </c>
      <c r="H124" s="245" t="s">
        <v>5028</v>
      </c>
      <c r="I124" s="264">
        <v>2545.4</v>
      </c>
      <c r="J124" s="353"/>
    </row>
    <row r="125" spans="1:10">
      <c r="A125" s="348"/>
      <c r="B125" s="351"/>
      <c r="C125" s="241"/>
      <c r="D125" s="242"/>
      <c r="E125" s="241"/>
      <c r="F125" s="243"/>
      <c r="G125" s="244"/>
      <c r="H125" s="263"/>
      <c r="I125" s="264"/>
      <c r="J125" s="354"/>
    </row>
    <row r="126" spans="1:10">
      <c r="A126" s="346">
        <v>1421</v>
      </c>
      <c r="B126" s="349" t="s">
        <v>1783</v>
      </c>
      <c r="C126" s="241" t="s">
        <v>5172</v>
      </c>
      <c r="D126" s="242" t="s">
        <v>5173</v>
      </c>
      <c r="E126" s="241" t="s">
        <v>5174</v>
      </c>
      <c r="F126" s="243"/>
      <c r="G126" s="244">
        <v>44105</v>
      </c>
      <c r="H126" s="263" t="s">
        <v>24</v>
      </c>
      <c r="I126" s="264">
        <v>2652.54</v>
      </c>
      <c r="J126" s="352">
        <v>2652.54</v>
      </c>
    </row>
    <row r="127" spans="1:10">
      <c r="A127" s="347"/>
      <c r="B127" s="350"/>
      <c r="C127" s="241" t="s">
        <v>5175</v>
      </c>
      <c r="D127" s="242" t="s">
        <v>5176</v>
      </c>
      <c r="E127" s="241" t="s">
        <v>5177</v>
      </c>
      <c r="F127" s="243" t="s">
        <v>4980</v>
      </c>
      <c r="G127" s="244">
        <v>44105</v>
      </c>
      <c r="H127" s="263" t="s">
        <v>24</v>
      </c>
      <c r="I127" s="264">
        <v>5259.7</v>
      </c>
      <c r="J127" s="353"/>
    </row>
    <row r="128" spans="1:10">
      <c r="A128" s="348"/>
      <c r="B128" s="351"/>
      <c r="C128" s="241" t="s">
        <v>5178</v>
      </c>
      <c r="D128" s="242" t="s">
        <v>5179</v>
      </c>
      <c r="E128" s="241" t="s">
        <v>5180</v>
      </c>
      <c r="F128" s="243" t="s">
        <v>5181</v>
      </c>
      <c r="G128" s="244">
        <v>44105</v>
      </c>
      <c r="H128" s="263" t="s">
        <v>24</v>
      </c>
      <c r="I128" s="264">
        <v>2612.69</v>
      </c>
      <c r="J128" s="354"/>
    </row>
    <row r="129" spans="1:10">
      <c r="A129" s="346">
        <v>1422</v>
      </c>
      <c r="B129" s="349" t="s">
        <v>1785</v>
      </c>
      <c r="C129" s="241" t="s">
        <v>5172</v>
      </c>
      <c r="D129" s="242" t="s">
        <v>5173</v>
      </c>
      <c r="E129" s="241" t="s">
        <v>5174</v>
      </c>
      <c r="F129" s="243"/>
      <c r="G129" s="244">
        <v>44105</v>
      </c>
      <c r="H129" s="263" t="s">
        <v>24</v>
      </c>
      <c r="I129" s="264">
        <v>3684.02</v>
      </c>
      <c r="J129" s="352">
        <v>3684.02</v>
      </c>
    </row>
    <row r="130" spans="1:10">
      <c r="A130" s="347"/>
      <c r="B130" s="350"/>
      <c r="C130" s="241" t="s">
        <v>5175</v>
      </c>
      <c r="D130" s="242" t="s">
        <v>5176</v>
      </c>
      <c r="E130" s="241" t="s">
        <v>5177</v>
      </c>
      <c r="F130" s="243" t="s">
        <v>4980</v>
      </c>
      <c r="G130" s="244">
        <v>44105</v>
      </c>
      <c r="H130" s="263" t="s">
        <v>24</v>
      </c>
      <c r="I130" s="264">
        <v>7063.15</v>
      </c>
      <c r="J130" s="353"/>
    </row>
    <row r="131" spans="1:10">
      <c r="A131" s="348"/>
      <c r="B131" s="351"/>
      <c r="C131" s="241" t="s">
        <v>5178</v>
      </c>
      <c r="D131" s="242" t="s">
        <v>5179</v>
      </c>
      <c r="E131" s="241" t="s">
        <v>5180</v>
      </c>
      <c r="F131" s="243" t="s">
        <v>5181</v>
      </c>
      <c r="G131" s="244">
        <v>44105</v>
      </c>
      <c r="H131" s="263" t="s">
        <v>24</v>
      </c>
      <c r="I131" s="264">
        <v>3034.82</v>
      </c>
      <c r="J131" s="354"/>
    </row>
    <row r="132" spans="1:10">
      <c r="A132" s="346">
        <v>1424</v>
      </c>
      <c r="B132" s="349" t="s">
        <v>1768</v>
      </c>
      <c r="C132" s="242" t="s">
        <v>5182</v>
      </c>
      <c r="D132" s="242" t="s">
        <v>5183</v>
      </c>
      <c r="E132" s="241" t="s">
        <v>5184</v>
      </c>
      <c r="F132" s="243" t="s">
        <v>4980</v>
      </c>
      <c r="G132" s="244">
        <v>44309</v>
      </c>
      <c r="H132" s="263" t="s">
        <v>24</v>
      </c>
      <c r="I132" s="264">
        <v>59.76</v>
      </c>
      <c r="J132" s="352">
        <v>59.76</v>
      </c>
    </row>
    <row r="133" spans="1:10">
      <c r="A133" s="347"/>
      <c r="B133" s="350"/>
      <c r="C133" s="241" t="s">
        <v>5185</v>
      </c>
      <c r="D133" s="242" t="s">
        <v>5186</v>
      </c>
      <c r="E133" s="241"/>
      <c r="F133" s="243" t="s">
        <v>4980</v>
      </c>
      <c r="G133" s="244">
        <v>44309</v>
      </c>
      <c r="H133" s="263" t="s">
        <v>24</v>
      </c>
      <c r="I133" s="264">
        <v>77.66</v>
      </c>
      <c r="J133" s="353"/>
    </row>
    <row r="134" spans="1:10">
      <c r="A134" s="348"/>
      <c r="B134" s="351"/>
      <c r="C134" s="241" t="s">
        <v>5187</v>
      </c>
      <c r="D134" s="242" t="s">
        <v>5188</v>
      </c>
      <c r="E134" s="241" t="s">
        <v>5189</v>
      </c>
      <c r="F134" s="243" t="s">
        <v>4980</v>
      </c>
      <c r="G134" s="244">
        <v>44309</v>
      </c>
      <c r="H134" s="263" t="s">
        <v>24</v>
      </c>
      <c r="I134" s="264">
        <v>24.89</v>
      </c>
      <c r="J134" s="354"/>
    </row>
    <row r="135" spans="1:10">
      <c r="A135" s="346">
        <v>1426</v>
      </c>
      <c r="B135" s="349" t="s">
        <v>1772</v>
      </c>
      <c r="C135" s="241" t="s">
        <v>5182</v>
      </c>
      <c r="D135" s="242" t="s">
        <v>5183</v>
      </c>
      <c r="E135" s="241" t="s">
        <v>5184</v>
      </c>
      <c r="F135" s="243" t="s">
        <v>4980</v>
      </c>
      <c r="G135" s="244">
        <v>44470</v>
      </c>
      <c r="H135" s="263" t="s">
        <v>24</v>
      </c>
      <c r="I135" s="264">
        <v>52.86</v>
      </c>
      <c r="J135" s="352">
        <v>63.93</v>
      </c>
    </row>
    <row r="136" spans="1:10">
      <c r="A136" s="347"/>
      <c r="B136" s="350"/>
      <c r="C136" s="242" t="s">
        <v>5190</v>
      </c>
      <c r="D136" s="242" t="s">
        <v>5191</v>
      </c>
      <c r="E136" s="241" t="s">
        <v>5192</v>
      </c>
      <c r="F136" s="243"/>
      <c r="G136" s="244">
        <v>44470</v>
      </c>
      <c r="H136" s="263" t="s">
        <v>24</v>
      </c>
      <c r="I136" s="264">
        <v>75</v>
      </c>
      <c r="J136" s="353"/>
    </row>
    <row r="137" spans="1:10">
      <c r="A137" s="348"/>
      <c r="B137" s="351"/>
      <c r="C137" s="241"/>
      <c r="D137" s="242"/>
      <c r="E137" s="241"/>
      <c r="F137" s="243"/>
      <c r="G137" s="244"/>
      <c r="H137" s="263"/>
      <c r="I137" s="264"/>
      <c r="J137" s="354"/>
    </row>
    <row r="138" spans="1:10">
      <c r="A138" s="346">
        <v>1427</v>
      </c>
      <c r="B138" s="349" t="s">
        <v>1774</v>
      </c>
      <c r="C138" s="242" t="s">
        <v>5190</v>
      </c>
      <c r="D138" s="242" t="s">
        <v>5191</v>
      </c>
      <c r="E138" s="241" t="s">
        <v>5192</v>
      </c>
      <c r="F138" s="243"/>
      <c r="G138" s="244">
        <v>44470</v>
      </c>
      <c r="H138" s="263" t="s">
        <v>24</v>
      </c>
      <c r="I138" s="264">
        <v>180</v>
      </c>
      <c r="J138" s="352">
        <v>180</v>
      </c>
    </row>
    <row r="139" spans="1:10">
      <c r="A139" s="347"/>
      <c r="B139" s="350"/>
      <c r="C139" s="242"/>
      <c r="D139" s="242"/>
      <c r="E139" s="241"/>
      <c r="F139" s="243"/>
      <c r="G139" s="244"/>
      <c r="H139" s="263"/>
      <c r="I139" s="264"/>
      <c r="J139" s="353"/>
    </row>
    <row r="140" spans="1:10">
      <c r="A140" s="348"/>
      <c r="B140" s="351"/>
      <c r="C140" s="241"/>
      <c r="D140" s="242"/>
      <c r="E140" s="241"/>
      <c r="F140" s="243"/>
      <c r="G140" s="244"/>
      <c r="H140" s="263"/>
      <c r="I140" s="264"/>
      <c r="J140" s="354"/>
    </row>
    <row r="141" spans="1:10" ht="15" customHeight="1">
      <c r="A141" s="346">
        <v>1429</v>
      </c>
      <c r="B141" s="349" t="s">
        <v>1863</v>
      </c>
      <c r="C141" s="241" t="s">
        <v>5163</v>
      </c>
      <c r="D141" s="242" t="s">
        <v>4997</v>
      </c>
      <c r="E141" s="242" t="s">
        <v>5164</v>
      </c>
      <c r="F141" s="241" t="s">
        <v>5165</v>
      </c>
      <c r="G141" s="244">
        <v>44105</v>
      </c>
      <c r="H141" s="263" t="s">
        <v>24</v>
      </c>
      <c r="I141" s="264">
        <v>4421.6400000000003</v>
      </c>
      <c r="J141" s="352">
        <v>4421.6400000000003</v>
      </c>
    </row>
    <row r="142" spans="1:10">
      <c r="A142" s="347"/>
      <c r="B142" s="350"/>
      <c r="C142" s="242"/>
      <c r="D142" s="242"/>
      <c r="E142" s="241"/>
      <c r="F142" s="243"/>
      <c r="G142" s="244"/>
      <c r="H142" s="263"/>
      <c r="I142" s="264"/>
      <c r="J142" s="353"/>
    </row>
    <row r="143" spans="1:10">
      <c r="A143" s="348"/>
      <c r="B143" s="351"/>
      <c r="C143" s="242"/>
      <c r="D143" s="242"/>
      <c r="E143" s="241"/>
      <c r="F143" s="243"/>
      <c r="G143" s="244"/>
      <c r="H143" s="263"/>
      <c r="I143" s="264"/>
      <c r="J143" s="354"/>
    </row>
    <row r="144" spans="1:10">
      <c r="A144" s="346">
        <v>1434</v>
      </c>
      <c r="B144" s="349" t="s">
        <v>5193</v>
      </c>
      <c r="C144" s="241" t="s">
        <v>5143</v>
      </c>
      <c r="D144" s="242" t="s">
        <v>5144</v>
      </c>
      <c r="E144" s="241" t="s">
        <v>5145</v>
      </c>
      <c r="F144" s="243" t="s">
        <v>5146</v>
      </c>
      <c r="G144" s="244">
        <v>44075</v>
      </c>
      <c r="H144" s="245" t="s">
        <v>5028</v>
      </c>
      <c r="I144" s="264">
        <v>442.5</v>
      </c>
      <c r="J144" s="352">
        <v>442.5</v>
      </c>
    </row>
    <row r="145" spans="1:10">
      <c r="A145" s="347"/>
      <c r="B145" s="350"/>
      <c r="C145" s="241"/>
      <c r="D145" s="242"/>
      <c r="E145" s="241"/>
      <c r="F145" s="243"/>
      <c r="G145" s="244"/>
      <c r="H145" s="263"/>
      <c r="I145" s="264"/>
      <c r="J145" s="353"/>
    </row>
    <row r="146" spans="1:10">
      <c r="A146" s="348"/>
      <c r="B146" s="351"/>
      <c r="C146" s="241"/>
      <c r="D146" s="242"/>
      <c r="E146" s="241"/>
      <c r="F146" s="243"/>
      <c r="G146" s="244"/>
      <c r="H146" s="263"/>
      <c r="I146" s="264"/>
      <c r="J146" s="354"/>
    </row>
    <row r="147" spans="1:10">
      <c r="A147" s="346">
        <v>1503</v>
      </c>
      <c r="B147" s="349" t="s">
        <v>1827</v>
      </c>
      <c r="C147" s="241" t="s">
        <v>5194</v>
      </c>
      <c r="D147" s="242" t="s">
        <v>5195</v>
      </c>
      <c r="E147" s="241" t="s">
        <v>5196</v>
      </c>
      <c r="F147" s="243" t="s">
        <v>4980</v>
      </c>
      <c r="G147" s="244">
        <v>44256</v>
      </c>
      <c r="H147" s="245" t="s">
        <v>24</v>
      </c>
      <c r="I147" s="264">
        <v>166.12</v>
      </c>
      <c r="J147" s="352">
        <v>166.12</v>
      </c>
    </row>
    <row r="148" spans="1:10">
      <c r="A148" s="347"/>
      <c r="B148" s="350"/>
      <c r="C148" s="241" t="s">
        <v>5197</v>
      </c>
      <c r="D148" s="242" t="s">
        <v>5198</v>
      </c>
      <c r="E148" s="241" t="s">
        <v>5199</v>
      </c>
      <c r="F148" s="243" t="s">
        <v>4980</v>
      </c>
      <c r="G148" s="244">
        <v>44256</v>
      </c>
      <c r="H148" s="245" t="s">
        <v>24</v>
      </c>
      <c r="I148" s="264">
        <v>196.81</v>
      </c>
      <c r="J148" s="353"/>
    </row>
    <row r="149" spans="1:10">
      <c r="A149" s="348"/>
      <c r="B149" s="351"/>
      <c r="C149" s="241" t="s">
        <v>5200</v>
      </c>
      <c r="D149" s="242" t="s">
        <v>5201</v>
      </c>
      <c r="E149" s="241" t="s">
        <v>5202</v>
      </c>
      <c r="F149" s="243" t="s">
        <v>4980</v>
      </c>
      <c r="G149" s="244">
        <v>44256</v>
      </c>
      <c r="H149" s="245" t="s">
        <v>24</v>
      </c>
      <c r="I149" s="264">
        <v>120.59</v>
      </c>
      <c r="J149" s="354"/>
    </row>
    <row r="150" spans="1:10">
      <c r="A150" s="346">
        <v>1504</v>
      </c>
      <c r="B150" s="349" t="s">
        <v>1829</v>
      </c>
      <c r="C150" s="241" t="s">
        <v>5203</v>
      </c>
      <c r="D150" s="242" t="s">
        <v>5204</v>
      </c>
      <c r="E150" s="241" t="s">
        <v>5205</v>
      </c>
      <c r="F150" s="243" t="s">
        <v>4980</v>
      </c>
      <c r="G150" s="244">
        <v>44256</v>
      </c>
      <c r="H150" s="245" t="s">
        <v>24</v>
      </c>
      <c r="I150" s="264">
        <v>43.99</v>
      </c>
      <c r="J150" s="352">
        <v>44.99</v>
      </c>
    </row>
    <row r="151" spans="1:10">
      <c r="A151" s="347"/>
      <c r="B151" s="350"/>
      <c r="C151" s="241" t="s">
        <v>5206</v>
      </c>
      <c r="D151" s="242" t="s">
        <v>5207</v>
      </c>
      <c r="E151" s="241" t="s">
        <v>5208</v>
      </c>
      <c r="F151" s="243" t="s">
        <v>4980</v>
      </c>
      <c r="G151" s="244">
        <v>44256</v>
      </c>
      <c r="H151" s="245" t="s">
        <v>24</v>
      </c>
      <c r="I151" s="264">
        <v>47.41</v>
      </c>
      <c r="J151" s="353"/>
    </row>
    <row r="152" spans="1:10">
      <c r="A152" s="348"/>
      <c r="B152" s="351"/>
      <c r="C152" s="241" t="s">
        <v>5209</v>
      </c>
      <c r="D152" s="242" t="s">
        <v>5210</v>
      </c>
      <c r="E152" s="241" t="s">
        <v>5211</v>
      </c>
      <c r="F152" s="243" t="s">
        <v>4980</v>
      </c>
      <c r="G152" s="244">
        <v>44256</v>
      </c>
      <c r="H152" s="245" t="s">
        <v>24</v>
      </c>
      <c r="I152" s="264">
        <v>44.99</v>
      </c>
      <c r="J152" s="354"/>
    </row>
    <row r="153" spans="1:10" ht="15" customHeight="1">
      <c r="A153" s="346">
        <v>1537</v>
      </c>
      <c r="B153" s="349" t="s">
        <v>1895</v>
      </c>
      <c r="C153" s="241" t="s">
        <v>5212</v>
      </c>
      <c r="D153" s="242" t="s">
        <v>5213</v>
      </c>
      <c r="E153" s="241"/>
      <c r="F153" s="243" t="s">
        <v>5140</v>
      </c>
      <c r="G153" s="244">
        <v>44240</v>
      </c>
      <c r="H153" s="245" t="s">
        <v>24</v>
      </c>
      <c r="I153" s="274">
        <v>33.78</v>
      </c>
      <c r="J153" s="352">
        <v>36.5</v>
      </c>
    </row>
    <row r="154" spans="1:10">
      <c r="A154" s="347"/>
      <c r="B154" s="350"/>
      <c r="C154" s="241" t="s">
        <v>5163</v>
      </c>
      <c r="D154" s="242" t="s">
        <v>5214</v>
      </c>
      <c r="E154" s="241"/>
      <c r="F154" s="243" t="s">
        <v>5325</v>
      </c>
      <c r="G154" s="244">
        <v>44249</v>
      </c>
      <c r="H154" s="245" t="s">
        <v>24</v>
      </c>
      <c r="I154" s="274">
        <v>36.5</v>
      </c>
      <c r="J154" s="353"/>
    </row>
    <row r="155" spans="1:10">
      <c r="A155" s="348"/>
      <c r="B155" s="351"/>
      <c r="C155" s="243" t="s">
        <v>5128</v>
      </c>
      <c r="D155" s="242" t="s">
        <v>5215</v>
      </c>
      <c r="E155" s="241"/>
      <c r="F155" s="243" t="s">
        <v>5151</v>
      </c>
      <c r="G155" s="244">
        <v>44245</v>
      </c>
      <c r="H155" s="245" t="s">
        <v>24</v>
      </c>
      <c r="I155" s="274">
        <v>46.71</v>
      </c>
      <c r="J155" s="354"/>
    </row>
    <row r="156" spans="1:10">
      <c r="A156" s="346">
        <v>1568</v>
      </c>
      <c r="B156" s="349" t="s">
        <v>1836</v>
      </c>
      <c r="C156" s="241" t="s">
        <v>5216</v>
      </c>
      <c r="D156" s="242" t="s">
        <v>5217</v>
      </c>
      <c r="E156" s="241" t="s">
        <v>5218</v>
      </c>
      <c r="F156" s="272" t="s">
        <v>4966</v>
      </c>
      <c r="G156" s="244">
        <v>44348</v>
      </c>
      <c r="H156" s="245" t="s">
        <v>5028</v>
      </c>
      <c r="I156" s="264">
        <v>33.409999999999997</v>
      </c>
      <c r="J156" s="352">
        <v>35</v>
      </c>
    </row>
    <row r="157" spans="1:10">
      <c r="A157" s="347"/>
      <c r="B157" s="350"/>
      <c r="C157" s="241" t="s">
        <v>5219</v>
      </c>
      <c r="D157" s="242" t="s">
        <v>5220</v>
      </c>
      <c r="E157" s="241" t="s">
        <v>5218</v>
      </c>
      <c r="F157" s="272" t="s">
        <v>4966</v>
      </c>
      <c r="G157" s="244">
        <v>44348</v>
      </c>
      <c r="H157" s="245" t="s">
        <v>24</v>
      </c>
      <c r="I157" s="264">
        <v>35</v>
      </c>
      <c r="J157" s="353"/>
    </row>
    <row r="158" spans="1:10">
      <c r="A158" s="348"/>
      <c r="B158" s="351"/>
      <c r="C158" s="241" t="s">
        <v>5221</v>
      </c>
      <c r="D158" s="242" t="s">
        <v>5222</v>
      </c>
      <c r="E158" s="241" t="s">
        <v>5218</v>
      </c>
      <c r="F158" s="272" t="s">
        <v>4966</v>
      </c>
      <c r="G158" s="244">
        <v>44348</v>
      </c>
      <c r="H158" s="245" t="s">
        <v>24</v>
      </c>
      <c r="I158" s="264">
        <v>35.15</v>
      </c>
      <c r="J158" s="354"/>
    </row>
    <row r="159" spans="1:10">
      <c r="A159" s="346">
        <v>1571</v>
      </c>
      <c r="B159" s="349" t="s">
        <v>1807</v>
      </c>
      <c r="C159" s="241" t="s">
        <v>5223</v>
      </c>
      <c r="D159" s="242" t="s">
        <v>5224</v>
      </c>
      <c r="E159" s="241" t="s">
        <v>5225</v>
      </c>
      <c r="F159" s="241" t="s">
        <v>4980</v>
      </c>
      <c r="G159" s="244">
        <v>44287</v>
      </c>
      <c r="H159" s="245" t="s">
        <v>24</v>
      </c>
      <c r="I159" s="264">
        <v>5.0999999999999996</v>
      </c>
      <c r="J159" s="352">
        <v>9.5</v>
      </c>
    </row>
    <row r="160" spans="1:10">
      <c r="A160" s="347"/>
      <c r="B160" s="350"/>
      <c r="C160" s="241" t="s">
        <v>5226</v>
      </c>
      <c r="D160" s="242" t="s">
        <v>5227</v>
      </c>
      <c r="E160" s="241" t="s">
        <v>5228</v>
      </c>
      <c r="F160" s="243" t="s">
        <v>4980</v>
      </c>
      <c r="G160" s="244">
        <v>44287</v>
      </c>
      <c r="H160" s="245" t="s">
        <v>24</v>
      </c>
      <c r="I160" s="264">
        <v>9.5</v>
      </c>
      <c r="J160" s="353"/>
    </row>
    <row r="161" spans="1:10">
      <c r="A161" s="348"/>
      <c r="B161" s="351"/>
      <c r="C161" s="241" t="s">
        <v>5229</v>
      </c>
      <c r="D161" s="242" t="s">
        <v>5230</v>
      </c>
      <c r="E161" s="241" t="s">
        <v>5231</v>
      </c>
      <c r="F161" s="243" t="s">
        <v>4980</v>
      </c>
      <c r="G161" s="244">
        <v>44287</v>
      </c>
      <c r="H161" s="263" t="s">
        <v>24</v>
      </c>
      <c r="I161" s="264">
        <v>10.48</v>
      </c>
      <c r="J161" s="354"/>
    </row>
    <row r="162" spans="1:10" ht="15" customHeight="1">
      <c r="A162" s="346">
        <v>1588</v>
      </c>
      <c r="B162" s="349" t="s">
        <v>1634</v>
      </c>
      <c r="C162" s="241" t="s">
        <v>5232</v>
      </c>
      <c r="D162" s="242" t="s">
        <v>5233</v>
      </c>
      <c r="E162" s="241" t="s">
        <v>5234</v>
      </c>
      <c r="F162" s="243" t="s">
        <v>4980</v>
      </c>
      <c r="G162" s="244">
        <v>44317</v>
      </c>
      <c r="H162" s="263" t="s">
        <v>24</v>
      </c>
      <c r="I162" s="264">
        <v>2601.92</v>
      </c>
      <c r="J162" s="352">
        <v>1441.17</v>
      </c>
    </row>
    <row r="163" spans="1:10">
      <c r="A163" s="347"/>
      <c r="B163" s="350"/>
      <c r="C163" s="241" t="s">
        <v>5102</v>
      </c>
      <c r="D163" s="242" t="s">
        <v>5103</v>
      </c>
      <c r="E163" s="241" t="s">
        <v>5104</v>
      </c>
      <c r="F163" s="243" t="s">
        <v>4980</v>
      </c>
      <c r="G163" s="244">
        <v>44317</v>
      </c>
      <c r="H163" s="245" t="s">
        <v>5028</v>
      </c>
      <c r="I163" s="264">
        <v>1384.6</v>
      </c>
      <c r="J163" s="353"/>
    </row>
    <row r="164" spans="1:10">
      <c r="A164" s="348"/>
      <c r="B164" s="351"/>
      <c r="C164" s="241" t="s">
        <v>5099</v>
      </c>
      <c r="D164" s="242" t="s">
        <v>5100</v>
      </c>
      <c r="E164" s="242" t="s">
        <v>5101</v>
      </c>
      <c r="F164" s="243" t="s">
        <v>4980</v>
      </c>
      <c r="G164" s="244">
        <v>44317</v>
      </c>
      <c r="H164" s="245" t="s">
        <v>5028</v>
      </c>
      <c r="I164" s="264">
        <v>1441.17</v>
      </c>
      <c r="J164" s="354"/>
    </row>
    <row r="165" spans="1:10">
      <c r="A165" s="346">
        <v>1602</v>
      </c>
      <c r="B165" s="349" t="s">
        <v>1595</v>
      </c>
      <c r="C165" s="241" t="s">
        <v>5235</v>
      </c>
      <c r="D165" s="242" t="s">
        <v>5236</v>
      </c>
      <c r="E165" s="241" t="s">
        <v>4980</v>
      </c>
      <c r="F165" s="241" t="s">
        <v>4980</v>
      </c>
      <c r="G165" s="244">
        <v>44317</v>
      </c>
      <c r="H165" s="245" t="s">
        <v>24</v>
      </c>
      <c r="I165" s="264">
        <v>12.81</v>
      </c>
      <c r="J165" s="352">
        <v>13.84</v>
      </c>
    </row>
    <row r="166" spans="1:10">
      <c r="A166" s="347"/>
      <c r="B166" s="350"/>
      <c r="C166" s="241" t="s">
        <v>5237</v>
      </c>
      <c r="D166" s="242" t="s">
        <v>5238</v>
      </c>
      <c r="E166" s="241" t="s">
        <v>4980</v>
      </c>
      <c r="F166" s="241" t="s">
        <v>4980</v>
      </c>
      <c r="G166" s="244">
        <v>44317</v>
      </c>
      <c r="H166" s="245" t="s">
        <v>24</v>
      </c>
      <c r="I166" s="264">
        <v>13.84</v>
      </c>
      <c r="J166" s="353"/>
    </row>
    <row r="167" spans="1:10">
      <c r="A167" s="348"/>
      <c r="B167" s="351"/>
      <c r="C167" s="241" t="s">
        <v>5239</v>
      </c>
      <c r="D167" s="242" t="s">
        <v>5240</v>
      </c>
      <c r="E167" s="241" t="s">
        <v>4980</v>
      </c>
      <c r="F167" s="243" t="s">
        <v>4980</v>
      </c>
      <c r="G167" s="244">
        <v>44317</v>
      </c>
      <c r="H167" s="245" t="s">
        <v>24</v>
      </c>
      <c r="I167" s="264">
        <v>15.85</v>
      </c>
      <c r="J167" s="354"/>
    </row>
    <row r="168" spans="1:10" ht="15" customHeight="1">
      <c r="A168" s="346">
        <v>1605</v>
      </c>
      <c r="B168" s="349" t="s">
        <v>1556</v>
      </c>
      <c r="C168" s="241" t="s">
        <v>5241</v>
      </c>
      <c r="D168" s="242" t="s">
        <v>5242</v>
      </c>
      <c r="E168" s="241" t="s">
        <v>5243</v>
      </c>
      <c r="F168" s="243" t="s">
        <v>5244</v>
      </c>
      <c r="G168" s="244">
        <v>44317</v>
      </c>
      <c r="H168" s="245" t="s">
        <v>27</v>
      </c>
      <c r="I168" s="264">
        <v>849.89</v>
      </c>
      <c r="J168" s="352">
        <v>1124.94</v>
      </c>
    </row>
    <row r="169" spans="1:10">
      <c r="A169" s="347"/>
      <c r="B169" s="350"/>
      <c r="C169" s="241" t="s">
        <v>5245</v>
      </c>
      <c r="D169" s="242" t="s">
        <v>5246</v>
      </c>
      <c r="E169" s="241" t="s">
        <v>5247</v>
      </c>
      <c r="F169" s="243" t="s">
        <v>5248</v>
      </c>
      <c r="G169" s="244">
        <v>44317</v>
      </c>
      <c r="H169" s="245" t="s">
        <v>27</v>
      </c>
      <c r="I169" s="264">
        <v>1399.99</v>
      </c>
      <c r="J169" s="353"/>
    </row>
    <row r="170" spans="1:10">
      <c r="A170" s="348"/>
      <c r="B170" s="351"/>
      <c r="C170" s="241"/>
      <c r="D170" s="242"/>
      <c r="E170" s="241"/>
      <c r="F170" s="243"/>
      <c r="G170" s="244"/>
      <c r="H170" s="263"/>
      <c r="I170" s="264"/>
      <c r="J170" s="354"/>
    </row>
    <row r="171" spans="1:10" ht="15" customHeight="1">
      <c r="A171" s="346">
        <v>1619</v>
      </c>
      <c r="B171" s="349" t="s">
        <v>1372</v>
      </c>
      <c r="C171" s="241" t="s">
        <v>5105</v>
      </c>
      <c r="D171" s="242" t="s">
        <v>5106</v>
      </c>
      <c r="E171" s="241" t="s">
        <v>5107</v>
      </c>
      <c r="F171" s="243" t="s">
        <v>4980</v>
      </c>
      <c r="G171" s="244">
        <v>44440</v>
      </c>
      <c r="H171" s="263" t="s">
        <v>24</v>
      </c>
      <c r="I171" s="264">
        <v>141.5</v>
      </c>
      <c r="J171" s="352">
        <v>148.51</v>
      </c>
    </row>
    <row r="172" spans="1:10">
      <c r="A172" s="347"/>
      <c r="B172" s="350"/>
      <c r="C172" s="241" t="s">
        <v>5249</v>
      </c>
      <c r="D172" s="242" t="s">
        <v>5250</v>
      </c>
      <c r="E172" s="241" t="s">
        <v>5251</v>
      </c>
      <c r="F172" s="243" t="s">
        <v>4980</v>
      </c>
      <c r="G172" s="244">
        <v>44440</v>
      </c>
      <c r="H172" s="263" t="s">
        <v>24</v>
      </c>
      <c r="I172" s="264">
        <v>158.88</v>
      </c>
      <c r="J172" s="353"/>
    </row>
    <row r="173" spans="1:10">
      <c r="A173" s="348"/>
      <c r="B173" s="351"/>
      <c r="C173" s="241" t="s">
        <v>5111</v>
      </c>
      <c r="D173" s="242" t="s">
        <v>5112</v>
      </c>
      <c r="E173" s="241" t="s">
        <v>5113</v>
      </c>
      <c r="F173" s="243" t="s">
        <v>4980</v>
      </c>
      <c r="G173" s="244">
        <v>44440</v>
      </c>
      <c r="H173" s="263" t="s">
        <v>24</v>
      </c>
      <c r="I173" s="264">
        <v>148.51</v>
      </c>
      <c r="J173" s="354"/>
    </row>
    <row r="174" spans="1:10" ht="15" customHeight="1">
      <c r="A174" s="346">
        <v>1622</v>
      </c>
      <c r="B174" s="349" t="s">
        <v>1370</v>
      </c>
      <c r="C174" s="241" t="s">
        <v>5102</v>
      </c>
      <c r="D174" s="242" t="s">
        <v>5103</v>
      </c>
      <c r="E174" s="241" t="s">
        <v>5104</v>
      </c>
      <c r="F174" s="243" t="s">
        <v>4980</v>
      </c>
      <c r="G174" s="244">
        <v>44440</v>
      </c>
      <c r="H174" s="263" t="s">
        <v>24</v>
      </c>
      <c r="I174" s="264">
        <v>191.7</v>
      </c>
      <c r="J174" s="352">
        <v>191.7</v>
      </c>
    </row>
    <row r="175" spans="1:10">
      <c r="A175" s="347"/>
      <c r="B175" s="350"/>
      <c r="C175" s="241" t="s">
        <v>5105</v>
      </c>
      <c r="D175" s="242" t="s">
        <v>5106</v>
      </c>
      <c r="E175" s="241" t="s">
        <v>5107</v>
      </c>
      <c r="F175" s="243" t="s">
        <v>4980</v>
      </c>
      <c r="G175" s="244">
        <v>44440</v>
      </c>
      <c r="H175" s="263" t="s">
        <v>24</v>
      </c>
      <c r="I175" s="264">
        <v>189.49</v>
      </c>
      <c r="J175" s="353"/>
    </row>
    <row r="176" spans="1:10">
      <c r="A176" s="348"/>
      <c r="B176" s="351"/>
      <c r="C176" s="241" t="s">
        <v>5249</v>
      </c>
      <c r="D176" s="242" t="s">
        <v>5250</v>
      </c>
      <c r="E176" s="241" t="s">
        <v>5251</v>
      </c>
      <c r="F176" s="243" t="s">
        <v>4980</v>
      </c>
      <c r="G176" s="244">
        <v>44440</v>
      </c>
      <c r="H176" s="263" t="s">
        <v>24</v>
      </c>
      <c r="I176" s="264">
        <v>205.81</v>
      </c>
      <c r="J176" s="354"/>
    </row>
    <row r="177" spans="1:10" ht="15" customHeight="1">
      <c r="A177" s="346">
        <v>1623</v>
      </c>
      <c r="B177" s="349" t="s">
        <v>1665</v>
      </c>
      <c r="C177" s="241"/>
      <c r="D177" s="242"/>
      <c r="E177" s="241"/>
      <c r="F177" s="243"/>
      <c r="G177" s="244"/>
      <c r="H177" s="263"/>
      <c r="I177" s="264"/>
      <c r="J177" s="352">
        <v>27.57</v>
      </c>
    </row>
    <row r="178" spans="1:10">
      <c r="A178" s="347"/>
      <c r="B178" s="350"/>
      <c r="C178" s="243" t="s">
        <v>5252</v>
      </c>
      <c r="D178" s="241" t="s">
        <v>5253</v>
      </c>
      <c r="E178" s="241" t="s">
        <v>5254</v>
      </c>
      <c r="F178" s="243" t="s">
        <v>5255</v>
      </c>
      <c r="G178" s="244">
        <v>44287</v>
      </c>
      <c r="H178" s="263" t="s">
        <v>24</v>
      </c>
      <c r="I178" s="264">
        <v>27.57</v>
      </c>
      <c r="J178" s="353"/>
    </row>
    <row r="179" spans="1:10">
      <c r="A179" s="348"/>
      <c r="B179" s="351"/>
      <c r="C179" s="241"/>
      <c r="D179" s="242"/>
      <c r="E179" s="241"/>
      <c r="F179" s="243"/>
      <c r="G179" s="244"/>
      <c r="H179" s="263"/>
      <c r="I179" s="264"/>
      <c r="J179" s="354"/>
    </row>
    <row r="180" spans="1:10">
      <c r="A180" s="346">
        <v>1632</v>
      </c>
      <c r="B180" s="349" t="s">
        <v>1684</v>
      </c>
      <c r="C180" s="241" t="s">
        <v>5256</v>
      </c>
      <c r="D180" s="242" t="s">
        <v>5257</v>
      </c>
      <c r="E180" s="241" t="s">
        <v>5258</v>
      </c>
      <c r="F180" s="272" t="s">
        <v>4966</v>
      </c>
      <c r="G180" s="244">
        <v>44348</v>
      </c>
      <c r="H180" s="263" t="s">
        <v>24</v>
      </c>
      <c r="I180" s="264">
        <v>60</v>
      </c>
      <c r="J180" s="352">
        <v>69.3</v>
      </c>
    </row>
    <row r="181" spans="1:10">
      <c r="A181" s="347"/>
      <c r="B181" s="350"/>
      <c r="C181" s="241" t="s">
        <v>5259</v>
      </c>
      <c r="D181" s="242" t="s">
        <v>5260</v>
      </c>
      <c r="E181" s="241" t="s">
        <v>5258</v>
      </c>
      <c r="F181" s="272" t="s">
        <v>4966</v>
      </c>
      <c r="G181" s="244">
        <v>44348</v>
      </c>
      <c r="H181" s="263" t="s">
        <v>24</v>
      </c>
      <c r="I181" s="264">
        <v>69.3</v>
      </c>
      <c r="J181" s="353"/>
    </row>
    <row r="182" spans="1:10">
      <c r="A182" s="348"/>
      <c r="B182" s="351"/>
      <c r="C182" s="241" t="s">
        <v>5261</v>
      </c>
      <c r="D182" s="242" t="s">
        <v>5262</v>
      </c>
      <c r="E182" s="241" t="s">
        <v>5258</v>
      </c>
      <c r="F182" s="272" t="s">
        <v>4966</v>
      </c>
      <c r="G182" s="244">
        <v>44348</v>
      </c>
      <c r="H182" s="263" t="s">
        <v>24</v>
      </c>
      <c r="I182" s="264">
        <v>75</v>
      </c>
      <c r="J182" s="354"/>
    </row>
    <row r="183" spans="1:10" ht="15" customHeight="1">
      <c r="A183" s="346">
        <v>1637</v>
      </c>
      <c r="B183" s="349" t="s">
        <v>1815</v>
      </c>
      <c r="C183" s="241" t="s">
        <v>5263</v>
      </c>
      <c r="D183" s="242" t="s">
        <v>5264</v>
      </c>
      <c r="E183" s="241" t="s">
        <v>5265</v>
      </c>
      <c r="F183" s="272" t="s">
        <v>4966</v>
      </c>
      <c r="G183" s="244">
        <v>44409</v>
      </c>
      <c r="H183" s="263" t="s">
        <v>24</v>
      </c>
      <c r="I183" s="264">
        <v>25</v>
      </c>
      <c r="J183" s="352">
        <v>43.84</v>
      </c>
    </row>
    <row r="184" spans="1:10">
      <c r="A184" s="347"/>
      <c r="B184" s="350"/>
      <c r="C184" s="241" t="s">
        <v>5266</v>
      </c>
      <c r="D184" s="242" t="s">
        <v>5267</v>
      </c>
      <c r="E184" s="241" t="s">
        <v>5265</v>
      </c>
      <c r="F184" s="272" t="s">
        <v>4966</v>
      </c>
      <c r="G184" s="244">
        <v>44409</v>
      </c>
      <c r="H184" s="263" t="s">
        <v>24</v>
      </c>
      <c r="I184" s="264">
        <v>33</v>
      </c>
      <c r="J184" s="353"/>
    </row>
    <row r="185" spans="1:10">
      <c r="A185" s="347"/>
      <c r="B185" s="350"/>
      <c r="C185" s="241" t="s">
        <v>5268</v>
      </c>
      <c r="D185" s="242" t="s">
        <v>5269</v>
      </c>
      <c r="E185" s="241" t="s">
        <v>5265</v>
      </c>
      <c r="F185" s="272" t="s">
        <v>4966</v>
      </c>
      <c r="G185" s="244">
        <v>44409</v>
      </c>
      <c r="H185" s="263" t="s">
        <v>24</v>
      </c>
      <c r="I185" s="264">
        <v>43.62</v>
      </c>
      <c r="J185" s="353"/>
    </row>
    <row r="186" spans="1:10">
      <c r="A186" s="347"/>
      <c r="B186" s="350"/>
      <c r="C186" s="241" t="s">
        <v>5270</v>
      </c>
      <c r="D186" s="242" t="s">
        <v>5271</v>
      </c>
      <c r="E186" s="241" t="s">
        <v>5265</v>
      </c>
      <c r="F186" s="272" t="s">
        <v>4966</v>
      </c>
      <c r="G186" s="244">
        <v>44409</v>
      </c>
      <c r="H186" s="263" t="s">
        <v>24</v>
      </c>
      <c r="I186" s="264">
        <v>44.06</v>
      </c>
      <c r="J186" s="353"/>
    </row>
    <row r="187" spans="1:10">
      <c r="A187" s="347"/>
      <c r="B187" s="350"/>
      <c r="C187" s="241" t="s">
        <v>5272</v>
      </c>
      <c r="D187" s="242" t="s">
        <v>5273</v>
      </c>
      <c r="E187" s="241" t="s">
        <v>5265</v>
      </c>
      <c r="F187" s="272" t="s">
        <v>4966</v>
      </c>
      <c r="G187" s="244">
        <v>44409</v>
      </c>
      <c r="H187" s="263" t="s">
        <v>24</v>
      </c>
      <c r="I187" s="264">
        <v>50</v>
      </c>
      <c r="J187" s="353"/>
    </row>
    <row r="188" spans="1:10">
      <c r="A188" s="348"/>
      <c r="B188" s="351"/>
      <c r="C188" s="241" t="s">
        <v>5045</v>
      </c>
      <c r="D188" s="242" t="s">
        <v>5046</v>
      </c>
      <c r="E188" s="241" t="s">
        <v>5265</v>
      </c>
      <c r="F188" s="272" t="s">
        <v>4966</v>
      </c>
      <c r="G188" s="244">
        <v>44409</v>
      </c>
      <c r="H188" s="263" t="s">
        <v>24</v>
      </c>
      <c r="I188" s="264">
        <v>60</v>
      </c>
      <c r="J188" s="354"/>
    </row>
    <row r="189" spans="1:10" ht="15" customHeight="1">
      <c r="A189" s="346">
        <v>1638</v>
      </c>
      <c r="B189" s="349" t="s">
        <v>1813</v>
      </c>
      <c r="C189" s="241" t="s">
        <v>5274</v>
      </c>
      <c r="D189" s="242" t="s">
        <v>5275</v>
      </c>
      <c r="E189" s="241" t="s">
        <v>5276</v>
      </c>
      <c r="F189" s="272" t="s">
        <v>4966</v>
      </c>
      <c r="G189" s="244">
        <v>44440</v>
      </c>
      <c r="H189" s="263" t="s">
        <v>24</v>
      </c>
      <c r="I189" s="264">
        <v>34.549999999999997</v>
      </c>
      <c r="J189" s="352">
        <v>34.549999999999997</v>
      </c>
    </row>
    <row r="190" spans="1:10">
      <c r="A190" s="347"/>
      <c r="B190" s="350"/>
      <c r="C190" s="241" t="s">
        <v>5277</v>
      </c>
      <c r="D190" s="242" t="s">
        <v>5278</v>
      </c>
      <c r="E190" s="241" t="s">
        <v>5276</v>
      </c>
      <c r="F190" s="272" t="s">
        <v>4966</v>
      </c>
      <c r="G190" s="244">
        <v>44440</v>
      </c>
      <c r="H190" s="263" t="s">
        <v>24</v>
      </c>
      <c r="I190" s="264">
        <v>34.549999999999997</v>
      </c>
      <c r="J190" s="353"/>
    </row>
    <row r="191" spans="1:10">
      <c r="A191" s="348"/>
      <c r="B191" s="351"/>
      <c r="C191" s="241" t="s">
        <v>5279</v>
      </c>
      <c r="D191" s="242" t="s">
        <v>5280</v>
      </c>
      <c r="E191" s="241" t="s">
        <v>5276</v>
      </c>
      <c r="F191" s="272" t="s">
        <v>4966</v>
      </c>
      <c r="G191" s="244">
        <v>44440</v>
      </c>
      <c r="H191" s="263" t="s">
        <v>24</v>
      </c>
      <c r="I191" s="264">
        <v>40</v>
      </c>
      <c r="J191" s="354"/>
    </row>
    <row r="192" spans="1:10" ht="15" customHeight="1">
      <c r="A192" s="346">
        <v>1639</v>
      </c>
      <c r="B192" s="349" t="s">
        <v>1833</v>
      </c>
      <c r="C192" s="241" t="s">
        <v>5281</v>
      </c>
      <c r="D192" s="242" t="s">
        <v>5282</v>
      </c>
      <c r="E192" s="241" t="s">
        <v>5283</v>
      </c>
      <c r="F192" s="272" t="s">
        <v>4966</v>
      </c>
      <c r="G192" s="244">
        <v>44440</v>
      </c>
      <c r="H192" s="263" t="s">
        <v>24</v>
      </c>
      <c r="I192" s="264">
        <v>1740</v>
      </c>
      <c r="J192" s="352">
        <v>1750</v>
      </c>
    </row>
    <row r="193" spans="1:10">
      <c r="A193" s="347"/>
      <c r="B193" s="350"/>
      <c r="C193" s="241" t="s">
        <v>5284</v>
      </c>
      <c r="D193" s="242" t="s">
        <v>5285</v>
      </c>
      <c r="E193" s="241" t="s">
        <v>5283</v>
      </c>
      <c r="F193" s="272" t="s">
        <v>4966</v>
      </c>
      <c r="G193" s="244">
        <v>44440</v>
      </c>
      <c r="H193" s="263" t="s">
        <v>24</v>
      </c>
      <c r="I193" s="264">
        <v>1750</v>
      </c>
      <c r="J193" s="353"/>
    </row>
    <row r="194" spans="1:10">
      <c r="A194" s="348"/>
      <c r="B194" s="351"/>
      <c r="C194" s="241" t="s">
        <v>5045</v>
      </c>
      <c r="D194" s="242" t="s">
        <v>5046</v>
      </c>
      <c r="E194" s="241" t="s">
        <v>5283</v>
      </c>
      <c r="F194" s="272" t="s">
        <v>4966</v>
      </c>
      <c r="G194" s="244">
        <v>44440</v>
      </c>
      <c r="H194" s="263" t="s">
        <v>24</v>
      </c>
      <c r="I194" s="264">
        <v>1813.33</v>
      </c>
      <c r="J194" s="354"/>
    </row>
    <row r="195" spans="1:10">
      <c r="A195" s="346">
        <v>1646</v>
      </c>
      <c r="B195" s="349" t="s">
        <v>1770</v>
      </c>
      <c r="C195" s="241" t="s">
        <v>5286</v>
      </c>
      <c r="D195" s="242" t="s">
        <v>5183</v>
      </c>
      <c r="E195" s="241" t="s">
        <v>5184</v>
      </c>
      <c r="F195" s="243" t="s">
        <v>4980</v>
      </c>
      <c r="G195" s="244">
        <v>44470</v>
      </c>
      <c r="H195" s="263" t="s">
        <v>24</v>
      </c>
      <c r="I195" s="264">
        <v>349.81</v>
      </c>
      <c r="J195" s="352">
        <v>409</v>
      </c>
    </row>
    <row r="196" spans="1:10">
      <c r="A196" s="347"/>
      <c r="B196" s="350"/>
      <c r="C196" s="241" t="s">
        <v>5287</v>
      </c>
      <c r="D196" s="242" t="s">
        <v>5288</v>
      </c>
      <c r="E196" s="241" t="s">
        <v>5289</v>
      </c>
      <c r="F196" s="243" t="s">
        <v>4980</v>
      </c>
      <c r="G196" s="244">
        <v>44470</v>
      </c>
      <c r="H196" s="263" t="s">
        <v>24</v>
      </c>
      <c r="I196" s="264">
        <v>520.48</v>
      </c>
      <c r="J196" s="353"/>
    </row>
    <row r="197" spans="1:10">
      <c r="A197" s="348"/>
      <c r="B197" s="351"/>
      <c r="C197" s="241" t="s">
        <v>5290</v>
      </c>
      <c r="D197" s="242" t="s">
        <v>5291</v>
      </c>
      <c r="E197" s="241" t="s">
        <v>5292</v>
      </c>
      <c r="F197" s="243" t="s">
        <v>4980</v>
      </c>
      <c r="G197" s="244">
        <v>44470</v>
      </c>
      <c r="H197" s="263" t="s">
        <v>24</v>
      </c>
      <c r="I197" s="264">
        <v>409</v>
      </c>
      <c r="J197" s="354"/>
    </row>
    <row r="198" spans="1:10" ht="15" customHeight="1">
      <c r="A198" s="346">
        <v>1656</v>
      </c>
      <c r="B198" s="349" t="s">
        <v>1875</v>
      </c>
      <c r="C198" s="241" t="s">
        <v>5293</v>
      </c>
      <c r="D198" s="242" t="s">
        <v>5294</v>
      </c>
      <c r="E198" s="241" t="s">
        <v>5295</v>
      </c>
      <c r="F198" s="272" t="s">
        <v>4966</v>
      </c>
      <c r="G198" s="244">
        <v>44440</v>
      </c>
      <c r="H198" s="245" t="s">
        <v>24</v>
      </c>
      <c r="I198" s="264">
        <v>395</v>
      </c>
      <c r="J198" s="352">
        <v>490</v>
      </c>
    </row>
    <row r="199" spans="1:10">
      <c r="A199" s="347"/>
      <c r="B199" s="350"/>
      <c r="C199" s="241" t="s">
        <v>5296</v>
      </c>
      <c r="D199" s="242" t="s">
        <v>5297</v>
      </c>
      <c r="E199" s="241" t="s">
        <v>5295</v>
      </c>
      <c r="F199" s="272" t="s">
        <v>4966</v>
      </c>
      <c r="G199" s="244">
        <v>44440</v>
      </c>
      <c r="H199" s="245" t="s">
        <v>24</v>
      </c>
      <c r="I199" s="264">
        <v>395</v>
      </c>
      <c r="J199" s="353"/>
    </row>
    <row r="200" spans="1:10">
      <c r="A200" s="347"/>
      <c r="B200" s="350"/>
      <c r="C200" s="241" t="s">
        <v>5298</v>
      </c>
      <c r="D200" s="242" t="s">
        <v>5299</v>
      </c>
      <c r="E200" s="241" t="s">
        <v>5295</v>
      </c>
      <c r="F200" s="272" t="s">
        <v>4966</v>
      </c>
      <c r="G200" s="244">
        <v>44440</v>
      </c>
      <c r="H200" s="245" t="s">
        <v>24</v>
      </c>
      <c r="I200" s="264">
        <v>396.99</v>
      </c>
      <c r="J200" s="353"/>
    </row>
    <row r="201" spans="1:10">
      <c r="A201" s="347"/>
      <c r="B201" s="350"/>
      <c r="C201" s="241" t="s">
        <v>5300</v>
      </c>
      <c r="D201" s="242" t="s">
        <v>5301</v>
      </c>
      <c r="E201" s="241" t="s">
        <v>5295</v>
      </c>
      <c r="F201" s="272" t="s">
        <v>4966</v>
      </c>
      <c r="G201" s="244">
        <v>44440</v>
      </c>
      <c r="H201" s="245" t="s">
        <v>24</v>
      </c>
      <c r="I201" s="264">
        <v>398</v>
      </c>
      <c r="J201" s="353"/>
    </row>
    <row r="202" spans="1:10">
      <c r="A202" s="347"/>
      <c r="B202" s="350"/>
      <c r="C202" s="241" t="s">
        <v>5302</v>
      </c>
      <c r="D202" s="242" t="s">
        <v>5303</v>
      </c>
      <c r="E202" s="241" t="s">
        <v>5295</v>
      </c>
      <c r="F202" s="272" t="s">
        <v>4966</v>
      </c>
      <c r="G202" s="244">
        <v>44440</v>
      </c>
      <c r="H202" s="245" t="s">
        <v>24</v>
      </c>
      <c r="I202" s="264">
        <v>490</v>
      </c>
      <c r="J202" s="353"/>
    </row>
    <row r="203" spans="1:10">
      <c r="A203" s="347"/>
      <c r="B203" s="350"/>
      <c r="C203" s="241" t="s">
        <v>5304</v>
      </c>
      <c r="D203" s="242" t="s">
        <v>5305</v>
      </c>
      <c r="E203" s="241" t="s">
        <v>5295</v>
      </c>
      <c r="F203" s="272" t="s">
        <v>4966</v>
      </c>
      <c r="G203" s="244">
        <v>44440</v>
      </c>
      <c r="H203" s="245" t="s">
        <v>24</v>
      </c>
      <c r="I203" s="264">
        <v>520.42999999999995</v>
      </c>
      <c r="J203" s="353"/>
    </row>
    <row r="204" spans="1:10">
      <c r="A204" s="347"/>
      <c r="B204" s="350"/>
      <c r="C204" s="241" t="s">
        <v>5306</v>
      </c>
      <c r="D204" s="242" t="s">
        <v>5307</v>
      </c>
      <c r="E204" s="241" t="s">
        <v>5295</v>
      </c>
      <c r="F204" s="272" t="s">
        <v>4966</v>
      </c>
      <c r="G204" s="244">
        <v>44440</v>
      </c>
      <c r="H204" s="245" t="s">
        <v>24</v>
      </c>
      <c r="I204" s="264">
        <v>554.38</v>
      </c>
      <c r="J204" s="353"/>
    </row>
    <row r="205" spans="1:10">
      <c r="A205" s="347"/>
      <c r="B205" s="350"/>
      <c r="C205" s="241" t="s">
        <v>5308</v>
      </c>
      <c r="D205" s="242" t="s">
        <v>5309</v>
      </c>
      <c r="E205" s="241" t="s">
        <v>5295</v>
      </c>
      <c r="F205" s="272" t="s">
        <v>4966</v>
      </c>
      <c r="G205" s="244">
        <v>44440</v>
      </c>
      <c r="H205" s="245" t="s">
        <v>24</v>
      </c>
      <c r="I205" s="264">
        <v>565.69000000000005</v>
      </c>
      <c r="J205" s="353"/>
    </row>
    <row r="206" spans="1:10">
      <c r="A206" s="348"/>
      <c r="B206" s="351"/>
      <c r="C206" s="241" t="s">
        <v>5310</v>
      </c>
      <c r="D206" s="242" t="s">
        <v>5311</v>
      </c>
      <c r="E206" s="241" t="s">
        <v>5295</v>
      </c>
      <c r="F206" s="272" t="s">
        <v>4966</v>
      </c>
      <c r="G206" s="244">
        <v>44440</v>
      </c>
      <c r="H206" s="245" t="s">
        <v>24</v>
      </c>
      <c r="I206" s="264">
        <v>565.69000000000005</v>
      </c>
      <c r="J206" s="354"/>
    </row>
    <row r="207" spans="1:10" ht="25.5" customHeight="1">
      <c r="A207" s="346">
        <v>1668</v>
      </c>
      <c r="B207" s="349" t="s">
        <v>1846</v>
      </c>
      <c r="C207" s="241" t="s">
        <v>5132</v>
      </c>
      <c r="D207" s="242" t="s">
        <v>5133</v>
      </c>
      <c r="E207" s="241" t="s">
        <v>5134</v>
      </c>
      <c r="F207" s="243" t="s">
        <v>5135</v>
      </c>
      <c r="G207" s="244">
        <v>44501</v>
      </c>
      <c r="H207" s="245" t="s">
        <v>24</v>
      </c>
      <c r="I207" s="246">
        <v>2150.11</v>
      </c>
      <c r="J207" s="352">
        <v>2150.11</v>
      </c>
    </row>
    <row r="208" spans="1:10" ht="25.5" customHeight="1">
      <c r="A208" s="347"/>
      <c r="B208" s="350"/>
      <c r="C208" s="241"/>
      <c r="D208" s="266"/>
      <c r="E208" s="241"/>
      <c r="F208" s="243"/>
      <c r="G208" s="244"/>
      <c r="H208" s="245"/>
      <c r="I208" s="246"/>
      <c r="J208" s="353"/>
    </row>
    <row r="209" spans="1:10" ht="25.5" customHeight="1">
      <c r="A209" s="348"/>
      <c r="B209" s="351"/>
      <c r="C209" s="241"/>
      <c r="D209" s="266"/>
      <c r="E209" s="241"/>
      <c r="F209" s="243"/>
      <c r="G209" s="244"/>
      <c r="H209" s="245"/>
      <c r="I209" s="246"/>
      <c r="J209" s="353"/>
    </row>
    <row r="210" spans="1:10" ht="25.5" customHeight="1">
      <c r="A210" s="346">
        <v>1669</v>
      </c>
      <c r="B210" s="349" t="s">
        <v>1848</v>
      </c>
      <c r="C210" s="241" t="s">
        <v>5132</v>
      </c>
      <c r="D210" s="242" t="s">
        <v>5133</v>
      </c>
      <c r="E210" s="241" t="s">
        <v>5134</v>
      </c>
      <c r="F210" s="243" t="s">
        <v>5135</v>
      </c>
      <c r="G210" s="244">
        <v>44501</v>
      </c>
      <c r="H210" s="245" t="s">
        <v>24</v>
      </c>
      <c r="I210" s="246">
        <v>2413.5700000000002</v>
      </c>
      <c r="J210" s="352">
        <v>2413.5700000000002</v>
      </c>
    </row>
    <row r="211" spans="1:10" ht="25.5" customHeight="1">
      <c r="A211" s="347"/>
      <c r="B211" s="350"/>
      <c r="C211" s="241"/>
      <c r="D211" s="266"/>
      <c r="E211" s="241"/>
      <c r="F211" s="243"/>
      <c r="G211" s="244"/>
      <c r="H211" s="245"/>
      <c r="I211" s="246"/>
      <c r="J211" s="353"/>
    </row>
    <row r="212" spans="1:10" ht="25.5" customHeight="1">
      <c r="A212" s="348"/>
      <c r="B212" s="351"/>
      <c r="C212" s="241"/>
      <c r="D212" s="266"/>
      <c r="E212" s="241"/>
      <c r="F212" s="243"/>
      <c r="G212" s="244"/>
      <c r="H212" s="245"/>
      <c r="I212" s="246"/>
      <c r="J212" s="353"/>
    </row>
    <row r="213" spans="1:10" ht="25.5" customHeight="1">
      <c r="A213" s="346">
        <v>1670</v>
      </c>
      <c r="B213" s="349" t="s">
        <v>1850</v>
      </c>
      <c r="C213" s="241" t="s">
        <v>5132</v>
      </c>
      <c r="D213" s="242" t="s">
        <v>5133</v>
      </c>
      <c r="E213" s="241" t="s">
        <v>5134</v>
      </c>
      <c r="F213" s="243" t="s">
        <v>5135</v>
      </c>
      <c r="G213" s="244">
        <v>44501</v>
      </c>
      <c r="H213" s="245" t="s">
        <v>24</v>
      </c>
      <c r="I213" s="246">
        <v>2215.9699999999998</v>
      </c>
      <c r="J213" s="352">
        <v>2215.9699999999998</v>
      </c>
    </row>
    <row r="214" spans="1:10" ht="25.5" customHeight="1">
      <c r="A214" s="347"/>
      <c r="B214" s="350"/>
      <c r="C214" s="241"/>
      <c r="D214" s="266"/>
      <c r="E214" s="241"/>
      <c r="F214" s="243"/>
      <c r="G214" s="244"/>
      <c r="H214" s="245"/>
      <c r="I214" s="246"/>
      <c r="J214" s="353"/>
    </row>
    <row r="215" spans="1:10" ht="25.5" customHeight="1">
      <c r="A215" s="348"/>
      <c r="B215" s="351"/>
      <c r="C215" s="241"/>
      <c r="D215" s="266"/>
      <c r="E215" s="241"/>
      <c r="F215" s="243"/>
      <c r="G215" s="244"/>
      <c r="H215" s="245"/>
      <c r="I215" s="246"/>
      <c r="J215" s="353"/>
    </row>
    <row r="216" spans="1:10" ht="25.5" customHeight="1">
      <c r="A216" s="346">
        <v>1671</v>
      </c>
      <c r="B216" s="349" t="s">
        <v>1852</v>
      </c>
      <c r="C216" s="241" t="s">
        <v>5132</v>
      </c>
      <c r="D216" s="242" t="s">
        <v>5133</v>
      </c>
      <c r="E216" s="241" t="s">
        <v>5134</v>
      </c>
      <c r="F216" s="243" t="s">
        <v>5135</v>
      </c>
      <c r="G216" s="244">
        <v>44501</v>
      </c>
      <c r="H216" s="245" t="s">
        <v>24</v>
      </c>
      <c r="I216" s="246">
        <v>2084.2399999999998</v>
      </c>
      <c r="J216" s="352">
        <v>2084.2399999999998</v>
      </c>
    </row>
    <row r="217" spans="1:10" ht="25.5" customHeight="1">
      <c r="A217" s="347"/>
      <c r="B217" s="350"/>
      <c r="C217" s="241"/>
      <c r="D217" s="266"/>
      <c r="E217" s="241"/>
      <c r="F217" s="243"/>
      <c r="G217" s="244"/>
      <c r="H217" s="245"/>
      <c r="I217" s="246"/>
      <c r="J217" s="353"/>
    </row>
    <row r="218" spans="1:10" ht="25.5" customHeight="1">
      <c r="A218" s="348"/>
      <c r="B218" s="351"/>
      <c r="C218" s="241"/>
      <c r="D218" s="266"/>
      <c r="E218" s="241"/>
      <c r="F218" s="243"/>
      <c r="G218" s="244"/>
      <c r="H218" s="245"/>
      <c r="I218" s="246"/>
      <c r="J218" s="353"/>
    </row>
    <row r="219" spans="1:10" ht="25.5" customHeight="1">
      <c r="A219" s="346">
        <v>1672</v>
      </c>
      <c r="B219" s="349" t="s">
        <v>1854</v>
      </c>
      <c r="C219" s="241" t="s">
        <v>5132</v>
      </c>
      <c r="D219" s="242" t="s">
        <v>5133</v>
      </c>
      <c r="E219" s="241" t="s">
        <v>5134</v>
      </c>
      <c r="F219" s="243" t="s">
        <v>5135</v>
      </c>
      <c r="G219" s="244">
        <v>44501</v>
      </c>
      <c r="H219" s="245" t="s">
        <v>24</v>
      </c>
      <c r="I219" s="246">
        <v>2347.6999999999998</v>
      </c>
      <c r="J219" s="352">
        <v>2347.6999999999998</v>
      </c>
    </row>
    <row r="220" spans="1:10" ht="25.5" customHeight="1">
      <c r="A220" s="347"/>
      <c r="B220" s="350"/>
      <c r="C220" s="241"/>
      <c r="D220" s="242"/>
      <c r="E220" s="241"/>
      <c r="F220" s="243"/>
      <c r="G220" s="244"/>
      <c r="H220" s="245"/>
      <c r="I220" s="246"/>
      <c r="J220" s="353"/>
    </row>
    <row r="221" spans="1:10" ht="25.5" customHeight="1">
      <c r="A221" s="348"/>
      <c r="B221" s="351"/>
      <c r="C221" s="241"/>
      <c r="D221" s="242"/>
      <c r="E221" s="241"/>
      <c r="F221" s="243"/>
      <c r="G221" s="244"/>
      <c r="H221" s="245"/>
      <c r="I221" s="246"/>
      <c r="J221" s="353"/>
    </row>
    <row r="222" spans="1:10" ht="25.5" customHeight="1">
      <c r="A222" s="346">
        <v>1673</v>
      </c>
      <c r="B222" s="349" t="s">
        <v>1856</v>
      </c>
      <c r="C222" s="241" t="s">
        <v>5132</v>
      </c>
      <c r="D222" s="242" t="s">
        <v>5133</v>
      </c>
      <c r="E222" s="241" t="s">
        <v>5134</v>
      </c>
      <c r="F222" s="243" t="s">
        <v>5135</v>
      </c>
      <c r="G222" s="244">
        <v>44501</v>
      </c>
      <c r="H222" s="245" t="s">
        <v>24</v>
      </c>
      <c r="I222" s="246">
        <v>2347.6999999999998</v>
      </c>
      <c r="J222" s="352">
        <v>2347.6999999999998</v>
      </c>
    </row>
    <row r="223" spans="1:10" ht="25.5" customHeight="1">
      <c r="A223" s="347"/>
      <c r="B223" s="350"/>
      <c r="C223" s="241"/>
      <c r="D223" s="266"/>
      <c r="E223" s="241"/>
      <c r="F223" s="243"/>
      <c r="G223" s="244"/>
      <c r="H223" s="245"/>
      <c r="I223" s="246"/>
      <c r="J223" s="353"/>
    </row>
    <row r="224" spans="1:10" ht="25.5" customHeight="1">
      <c r="A224" s="348"/>
      <c r="B224" s="351"/>
      <c r="C224" s="241"/>
      <c r="D224" s="242"/>
      <c r="E224" s="241"/>
      <c r="F224" s="243"/>
      <c r="G224" s="244"/>
      <c r="H224" s="245"/>
      <c r="I224" s="246"/>
      <c r="J224" s="353"/>
    </row>
    <row r="225" spans="1:10" ht="15" customHeight="1">
      <c r="A225" s="346">
        <v>1677</v>
      </c>
      <c r="B225" s="349" t="s">
        <v>381</v>
      </c>
      <c r="C225" s="241" t="s">
        <v>5312</v>
      </c>
      <c r="D225" s="242" t="s">
        <v>5313</v>
      </c>
      <c r="E225" s="241">
        <v>1129629007</v>
      </c>
      <c r="F225" s="243"/>
      <c r="G225" s="244">
        <v>44501</v>
      </c>
      <c r="H225" s="245" t="s">
        <v>24</v>
      </c>
      <c r="I225" s="246"/>
      <c r="J225" s="352">
        <v>3481.65</v>
      </c>
    </row>
    <row r="226" spans="1:10">
      <c r="A226" s="347"/>
      <c r="B226" s="350"/>
      <c r="C226" s="241"/>
      <c r="D226" s="242"/>
      <c r="E226" s="241"/>
      <c r="F226" s="243"/>
      <c r="G226" s="244"/>
      <c r="H226" s="245"/>
      <c r="I226" s="246"/>
      <c r="J226" s="353"/>
    </row>
    <row r="227" spans="1:10">
      <c r="A227" s="348"/>
      <c r="B227" s="351"/>
      <c r="C227" s="241"/>
      <c r="D227" s="242"/>
      <c r="E227" s="241"/>
      <c r="F227" s="243"/>
      <c r="G227" s="244"/>
      <c r="H227" s="245"/>
      <c r="I227" s="246"/>
      <c r="J227" s="353"/>
    </row>
    <row r="228" spans="1:10" ht="15" customHeight="1">
      <c r="A228" s="346">
        <v>1678</v>
      </c>
      <c r="B228" s="349" t="s">
        <v>379</v>
      </c>
      <c r="C228" s="241" t="s">
        <v>5312</v>
      </c>
      <c r="D228" s="242" t="s">
        <v>5313</v>
      </c>
      <c r="E228" s="241">
        <v>1129629007</v>
      </c>
      <c r="F228" s="243"/>
      <c r="G228" s="244">
        <v>44501</v>
      </c>
      <c r="H228" s="245" t="s">
        <v>24</v>
      </c>
      <c r="I228" s="264"/>
      <c r="J228" s="352">
        <v>2711.2</v>
      </c>
    </row>
    <row r="229" spans="1:10">
      <c r="A229" s="347"/>
      <c r="B229" s="350"/>
      <c r="C229" s="241"/>
      <c r="D229" s="242"/>
      <c r="E229" s="241"/>
      <c r="F229" s="243"/>
      <c r="G229" s="244"/>
      <c r="H229" s="245"/>
      <c r="I229" s="264"/>
      <c r="J229" s="353"/>
    </row>
    <row r="230" spans="1:10">
      <c r="A230" s="348"/>
      <c r="B230" s="351"/>
      <c r="C230" s="241"/>
      <c r="D230" s="242"/>
      <c r="E230" s="241"/>
      <c r="F230" s="243"/>
      <c r="G230" s="244"/>
      <c r="H230" s="263"/>
      <c r="I230" s="264"/>
      <c r="J230" s="353"/>
    </row>
    <row r="231" spans="1:10">
      <c r="A231" s="346">
        <v>1690</v>
      </c>
      <c r="B231" s="349" t="s">
        <v>1544</v>
      </c>
      <c r="C231" s="269" t="s">
        <v>5314</v>
      </c>
      <c r="D231" s="242" t="s">
        <v>5315</v>
      </c>
      <c r="E231" s="269"/>
      <c r="F231" s="243" t="s">
        <v>5316</v>
      </c>
      <c r="G231" s="244">
        <v>44501</v>
      </c>
      <c r="H231" s="245" t="s">
        <v>201</v>
      </c>
      <c r="I231" s="246">
        <v>421</v>
      </c>
      <c r="J231" s="352">
        <v>420.5</v>
      </c>
    </row>
    <row r="232" spans="1:10">
      <c r="A232" s="347"/>
      <c r="B232" s="350"/>
      <c r="C232" s="269" t="s">
        <v>5317</v>
      </c>
      <c r="D232" s="242" t="s">
        <v>5318</v>
      </c>
      <c r="E232" s="241" t="s">
        <v>5319</v>
      </c>
      <c r="F232" s="243" t="s">
        <v>5320</v>
      </c>
      <c r="G232" s="244">
        <v>44501</v>
      </c>
      <c r="H232" s="245" t="s">
        <v>201</v>
      </c>
      <c r="I232" s="246">
        <v>420</v>
      </c>
      <c r="J232" s="353"/>
    </row>
    <row r="233" spans="1:10">
      <c r="A233" s="348"/>
      <c r="B233" s="351"/>
      <c r="C233" s="269"/>
      <c r="D233" s="242"/>
      <c r="E233" s="269"/>
      <c r="F233" s="243"/>
      <c r="G233" s="270"/>
      <c r="H233" s="271"/>
      <c r="I233" s="246"/>
      <c r="J233" s="353"/>
    </row>
    <row r="234" spans="1:10" ht="15" customHeight="1">
      <c r="A234" s="346">
        <v>1699</v>
      </c>
      <c r="B234" s="349" t="s">
        <v>5321</v>
      </c>
      <c r="C234" s="241" t="s">
        <v>5322</v>
      </c>
      <c r="D234" s="242" t="s">
        <v>5323</v>
      </c>
      <c r="E234" s="241" t="s">
        <v>5324</v>
      </c>
      <c r="F234" s="243" t="s">
        <v>5070</v>
      </c>
      <c r="G234" s="244">
        <v>44501</v>
      </c>
      <c r="H234" s="263" t="s">
        <v>24</v>
      </c>
      <c r="I234" s="264">
        <v>580</v>
      </c>
      <c r="J234" s="352">
        <v>580</v>
      </c>
    </row>
    <row r="235" spans="1:10">
      <c r="A235" s="347"/>
      <c r="B235" s="350"/>
      <c r="C235" s="241"/>
      <c r="D235" s="242"/>
      <c r="E235" s="241"/>
      <c r="F235" s="243"/>
      <c r="G235" s="244"/>
      <c r="H235" s="263"/>
      <c r="I235" s="264"/>
      <c r="J235" s="353"/>
    </row>
    <row r="236" spans="1:10">
      <c r="A236" s="348"/>
      <c r="B236" s="351"/>
      <c r="C236" s="241"/>
      <c r="D236" s="242"/>
      <c r="E236" s="241"/>
      <c r="F236" s="243"/>
      <c r="G236" s="244"/>
      <c r="H236" s="263"/>
      <c r="I236" s="264"/>
      <c r="J236" s="353"/>
    </row>
    <row r="237" spans="1:10" ht="15" customHeight="1">
      <c r="A237" s="346">
        <v>1702</v>
      </c>
      <c r="B237" s="349" t="s">
        <v>1248</v>
      </c>
      <c r="C237" s="241" t="s">
        <v>5326</v>
      </c>
      <c r="D237" s="242" t="s">
        <v>5327</v>
      </c>
      <c r="E237" s="241" t="s">
        <v>5328</v>
      </c>
      <c r="F237" s="243" t="s">
        <v>5329</v>
      </c>
      <c r="G237" s="244">
        <v>44470</v>
      </c>
      <c r="H237" s="263" t="s">
        <v>24</v>
      </c>
      <c r="I237" s="264">
        <v>128</v>
      </c>
      <c r="J237" s="352">
        <v>128</v>
      </c>
    </row>
    <row r="238" spans="1:10">
      <c r="A238" s="347"/>
      <c r="B238" s="350"/>
      <c r="C238" s="241"/>
      <c r="D238" s="242"/>
      <c r="E238" s="241"/>
      <c r="F238" s="243"/>
      <c r="G238" s="244"/>
      <c r="H238" s="263"/>
      <c r="I238" s="264"/>
      <c r="J238" s="353"/>
    </row>
    <row r="239" spans="1:10">
      <c r="A239" s="348"/>
      <c r="B239" s="351"/>
      <c r="C239" s="241"/>
      <c r="D239" s="242"/>
      <c r="E239" s="241"/>
      <c r="F239" s="243"/>
      <c r="G239" s="244"/>
      <c r="H239" s="263"/>
      <c r="I239" s="264"/>
      <c r="J239" s="353"/>
    </row>
    <row r="240" spans="1:10" ht="15" customHeight="1">
      <c r="A240" s="346">
        <v>1703</v>
      </c>
      <c r="B240" s="349" t="s">
        <v>1246</v>
      </c>
      <c r="C240" s="241" t="s">
        <v>5326</v>
      </c>
      <c r="D240" s="242" t="s">
        <v>5327</v>
      </c>
      <c r="E240" s="241" t="s">
        <v>5328</v>
      </c>
      <c r="F240" s="243" t="s">
        <v>5329</v>
      </c>
      <c r="G240" s="244">
        <v>44470</v>
      </c>
      <c r="H240" s="263" t="s">
        <v>24</v>
      </c>
      <c r="I240" s="264">
        <v>128</v>
      </c>
      <c r="J240" s="352">
        <v>128</v>
      </c>
    </row>
    <row r="241" spans="1:10">
      <c r="A241" s="347"/>
      <c r="B241" s="350"/>
      <c r="C241" s="241"/>
      <c r="D241" s="242"/>
      <c r="E241" s="241"/>
      <c r="F241" s="243"/>
      <c r="G241" s="244"/>
      <c r="H241" s="263"/>
      <c r="I241" s="264"/>
      <c r="J241" s="353"/>
    </row>
    <row r="242" spans="1:10">
      <c r="A242" s="348"/>
      <c r="B242" s="351"/>
      <c r="C242" s="241"/>
      <c r="D242" s="242"/>
      <c r="E242" s="241"/>
      <c r="F242" s="243"/>
      <c r="G242" s="244"/>
      <c r="H242" s="263"/>
      <c r="I242" s="264"/>
      <c r="J242" s="353"/>
    </row>
    <row r="243" spans="1:10" ht="15" customHeight="1">
      <c r="A243" s="346">
        <v>1704</v>
      </c>
      <c r="B243" s="349" t="s">
        <v>1776</v>
      </c>
      <c r="C243" s="241" t="s">
        <v>5326</v>
      </c>
      <c r="D243" s="242" t="s">
        <v>5327</v>
      </c>
      <c r="E243" s="241" t="s">
        <v>5328</v>
      </c>
      <c r="F243" s="243" t="s">
        <v>5329</v>
      </c>
      <c r="G243" s="244">
        <v>44470</v>
      </c>
      <c r="H243" s="263" t="s">
        <v>24</v>
      </c>
      <c r="I243" s="264">
        <v>128</v>
      </c>
      <c r="J243" s="352">
        <v>128</v>
      </c>
    </row>
    <row r="244" spans="1:10">
      <c r="A244" s="347"/>
      <c r="B244" s="350"/>
      <c r="C244" s="241"/>
      <c r="D244" s="242"/>
      <c r="E244" s="241"/>
      <c r="F244" s="243"/>
      <c r="G244" s="244"/>
      <c r="H244" s="263"/>
      <c r="I244" s="264"/>
      <c r="J244" s="353"/>
    </row>
    <row r="245" spans="1:10">
      <c r="A245" s="348"/>
      <c r="B245" s="351"/>
      <c r="C245" s="241"/>
      <c r="D245" s="242"/>
      <c r="E245" s="241"/>
      <c r="F245" s="243"/>
      <c r="G245" s="244"/>
      <c r="H245" s="263"/>
      <c r="I245" s="264"/>
      <c r="J245" s="353"/>
    </row>
    <row r="246" spans="1:10" ht="15" customHeight="1">
      <c r="A246" s="346">
        <v>1706</v>
      </c>
      <c r="B246" s="349" t="s">
        <v>1252</v>
      </c>
      <c r="C246" s="241" t="s">
        <v>5326</v>
      </c>
      <c r="D246" s="242" t="s">
        <v>5327</v>
      </c>
      <c r="E246" s="241" t="s">
        <v>5328</v>
      </c>
      <c r="F246" s="243" t="s">
        <v>5329</v>
      </c>
      <c r="G246" s="244">
        <v>44470</v>
      </c>
      <c r="H246" s="263" t="s">
        <v>24</v>
      </c>
      <c r="I246" s="264">
        <v>158</v>
      </c>
      <c r="J246" s="352">
        <v>158</v>
      </c>
    </row>
    <row r="247" spans="1:10">
      <c r="A247" s="347"/>
      <c r="B247" s="350"/>
      <c r="C247" s="241"/>
      <c r="D247" s="242"/>
      <c r="E247" s="241"/>
      <c r="F247" s="243"/>
      <c r="G247" s="244"/>
      <c r="H247" s="263"/>
      <c r="I247" s="264"/>
      <c r="J247" s="353"/>
    </row>
    <row r="248" spans="1:10">
      <c r="A248" s="348"/>
      <c r="B248" s="351"/>
      <c r="C248" s="241"/>
      <c r="D248" s="242"/>
      <c r="E248" s="241"/>
      <c r="F248" s="243"/>
      <c r="G248" s="244"/>
      <c r="H248" s="263"/>
      <c r="I248" s="264"/>
      <c r="J248" s="353"/>
    </row>
    <row r="249" spans="1:10" ht="15" customHeight="1">
      <c r="A249" s="346">
        <v>1711</v>
      </c>
      <c r="B249" s="349" t="s">
        <v>1781</v>
      </c>
      <c r="C249" s="241" t="s">
        <v>5326</v>
      </c>
      <c r="D249" s="242" t="s">
        <v>5327</v>
      </c>
      <c r="E249" s="241" t="s">
        <v>5328</v>
      </c>
      <c r="F249" s="243" t="s">
        <v>5329</v>
      </c>
      <c r="G249" s="244">
        <v>44470</v>
      </c>
      <c r="H249" s="263" t="s">
        <v>24</v>
      </c>
      <c r="I249" s="264">
        <v>1125</v>
      </c>
      <c r="J249" s="352">
        <v>1125</v>
      </c>
    </row>
    <row r="250" spans="1:10">
      <c r="A250" s="347"/>
      <c r="B250" s="350"/>
      <c r="C250" s="241"/>
      <c r="D250" s="242"/>
      <c r="E250" s="241"/>
      <c r="F250" s="243"/>
      <c r="G250" s="244"/>
      <c r="H250" s="263"/>
      <c r="I250" s="264"/>
      <c r="J250" s="353"/>
    </row>
    <row r="251" spans="1:10">
      <c r="A251" s="348"/>
      <c r="B251" s="351"/>
      <c r="C251" s="241"/>
      <c r="D251" s="242"/>
      <c r="E251" s="241"/>
      <c r="F251" s="243"/>
      <c r="G251" s="244"/>
      <c r="H251" s="263"/>
      <c r="I251" s="264"/>
      <c r="J251" s="353"/>
    </row>
    <row r="252" spans="1:10" ht="47.25" customHeight="1">
      <c r="A252" s="346">
        <v>1717</v>
      </c>
      <c r="B252" s="349" t="s">
        <v>1262</v>
      </c>
      <c r="C252" s="241" t="s">
        <v>5326</v>
      </c>
      <c r="D252" s="242" t="s">
        <v>5327</v>
      </c>
      <c r="E252" s="241" t="s">
        <v>5328</v>
      </c>
      <c r="F252" s="243" t="s">
        <v>5329</v>
      </c>
      <c r="G252" s="244">
        <v>44470</v>
      </c>
      <c r="H252" s="263" t="s">
        <v>24</v>
      </c>
      <c r="I252" s="264">
        <v>250120</v>
      </c>
      <c r="J252" s="352">
        <v>250120</v>
      </c>
    </row>
    <row r="253" spans="1:10" ht="47.25" customHeight="1">
      <c r="A253" s="347"/>
      <c r="B253" s="350"/>
      <c r="C253" s="241"/>
      <c r="D253" s="242"/>
      <c r="E253" s="241"/>
      <c r="F253" s="243"/>
      <c r="G253" s="244"/>
      <c r="H253" s="263"/>
      <c r="I253" s="264"/>
      <c r="J253" s="353"/>
    </row>
    <row r="254" spans="1:10" ht="47.25" customHeight="1">
      <c r="A254" s="348"/>
      <c r="B254" s="351"/>
      <c r="C254" s="241"/>
      <c r="D254" s="242"/>
      <c r="E254" s="241"/>
      <c r="F254" s="243"/>
      <c r="G254" s="244"/>
      <c r="H254" s="263"/>
      <c r="I254" s="264"/>
      <c r="J254" s="353"/>
    </row>
    <row r="255" spans="1:10" ht="47.25" customHeight="1">
      <c r="A255" s="346">
        <v>1718</v>
      </c>
      <c r="B255" s="349" t="s">
        <v>1260</v>
      </c>
      <c r="C255" s="241" t="s">
        <v>5326</v>
      </c>
      <c r="D255" s="242" t="s">
        <v>5327</v>
      </c>
      <c r="E255" s="241" t="s">
        <v>5328</v>
      </c>
      <c r="F255" s="243" t="s">
        <v>5329</v>
      </c>
      <c r="G255" s="244">
        <v>44470</v>
      </c>
      <c r="H255" s="263" t="s">
        <v>24</v>
      </c>
      <c r="I255" s="264">
        <v>119737.8</v>
      </c>
      <c r="J255" s="352">
        <v>119737.8</v>
      </c>
    </row>
    <row r="256" spans="1:10" ht="47.25" customHeight="1">
      <c r="A256" s="347"/>
      <c r="B256" s="350"/>
      <c r="C256" s="241"/>
      <c r="D256" s="242"/>
      <c r="E256" s="241"/>
      <c r="F256" s="243"/>
      <c r="G256" s="244"/>
      <c r="H256" s="263"/>
      <c r="I256" s="264"/>
      <c r="J256" s="353"/>
    </row>
    <row r="257" spans="1:10" ht="47.25" customHeight="1">
      <c r="A257" s="348"/>
      <c r="B257" s="351"/>
      <c r="C257" s="241"/>
      <c r="D257" s="242"/>
      <c r="E257" s="241"/>
      <c r="F257" s="243"/>
      <c r="G257" s="244"/>
      <c r="H257" s="263"/>
      <c r="I257" s="264"/>
      <c r="J257" s="353"/>
    </row>
    <row r="258" spans="1:10">
      <c r="A258" s="346">
        <v>1720</v>
      </c>
      <c r="B258" s="349" t="s">
        <v>1620</v>
      </c>
      <c r="C258" s="241" t="s">
        <v>5330</v>
      </c>
      <c r="D258" s="242" t="s">
        <v>5331</v>
      </c>
      <c r="E258" s="241" t="s">
        <v>5332</v>
      </c>
      <c r="F258" s="243"/>
      <c r="G258" s="244">
        <v>44621</v>
      </c>
      <c r="H258" s="263" t="s">
        <v>24</v>
      </c>
      <c r="I258" s="264">
        <v>217</v>
      </c>
      <c r="J258" s="352">
        <v>221.9</v>
      </c>
    </row>
    <row r="259" spans="1:10">
      <c r="A259" s="347"/>
      <c r="B259" s="350"/>
      <c r="C259" s="241" t="s">
        <v>5333</v>
      </c>
      <c r="D259" s="242" t="s">
        <v>5334</v>
      </c>
      <c r="E259" s="241" t="s">
        <v>5335</v>
      </c>
      <c r="F259" s="243"/>
      <c r="G259" s="244">
        <v>44621</v>
      </c>
      <c r="H259" s="263" t="s">
        <v>24</v>
      </c>
      <c r="I259" s="264">
        <v>221.9</v>
      </c>
      <c r="J259" s="353"/>
    </row>
    <row r="260" spans="1:10">
      <c r="A260" s="348"/>
      <c r="B260" s="351"/>
      <c r="C260" s="241" t="s">
        <v>5336</v>
      </c>
      <c r="D260" s="242" t="s">
        <v>5337</v>
      </c>
      <c r="E260" s="241" t="s">
        <v>5338</v>
      </c>
      <c r="F260" s="243" t="s">
        <v>5339</v>
      </c>
      <c r="G260" s="244">
        <v>44621</v>
      </c>
      <c r="H260" s="263" t="s">
        <v>24</v>
      </c>
      <c r="I260" s="264">
        <v>275.99</v>
      </c>
      <c r="J260" s="353"/>
    </row>
    <row r="261" spans="1:10" ht="15" customHeight="1">
      <c r="A261" s="346">
        <v>1721</v>
      </c>
      <c r="B261" s="349" t="s">
        <v>1643</v>
      </c>
      <c r="C261" s="241" t="s">
        <v>5340</v>
      </c>
      <c r="D261" s="242" t="s">
        <v>5341</v>
      </c>
      <c r="E261" s="241" t="s">
        <v>5342</v>
      </c>
      <c r="F261" s="243"/>
      <c r="G261" s="244">
        <v>44621</v>
      </c>
      <c r="H261" s="263" t="s">
        <v>24</v>
      </c>
      <c r="I261" s="264">
        <v>138.04</v>
      </c>
      <c r="J261" s="352">
        <v>138.04</v>
      </c>
    </row>
    <row r="262" spans="1:10">
      <c r="A262" s="347"/>
      <c r="B262" s="350"/>
      <c r="C262" s="241"/>
      <c r="D262" s="242"/>
      <c r="E262" s="241"/>
      <c r="F262" s="243"/>
      <c r="G262" s="244"/>
      <c r="H262" s="263"/>
      <c r="I262" s="264"/>
      <c r="J262" s="353"/>
    </row>
    <row r="263" spans="1:10">
      <c r="A263" s="348"/>
      <c r="B263" s="351"/>
      <c r="C263" s="241"/>
      <c r="D263" s="242"/>
      <c r="E263" s="241"/>
      <c r="F263" s="243"/>
      <c r="G263" s="244"/>
      <c r="H263" s="263"/>
      <c r="I263" s="264"/>
      <c r="J263" s="354"/>
    </row>
  </sheetData>
  <mergeCells count="250">
    <mergeCell ref="A1:J1"/>
    <mergeCell ref="A261:A263"/>
    <mergeCell ref="B261:B263"/>
    <mergeCell ref="J261:J263"/>
    <mergeCell ref="A255:A257"/>
    <mergeCell ref="B255:B257"/>
    <mergeCell ref="J255:J257"/>
    <mergeCell ref="A258:A260"/>
    <mergeCell ref="B258:B260"/>
    <mergeCell ref="J258:J260"/>
    <mergeCell ref="A249:A251"/>
    <mergeCell ref="B249:B251"/>
    <mergeCell ref="J249:J251"/>
    <mergeCell ref="A252:A254"/>
    <mergeCell ref="B252:B254"/>
    <mergeCell ref="J252:J254"/>
    <mergeCell ref="A243:A245"/>
    <mergeCell ref="B243:B245"/>
    <mergeCell ref="J243:J245"/>
    <mergeCell ref="A246:A248"/>
    <mergeCell ref="B246:B248"/>
    <mergeCell ref="J246:J248"/>
    <mergeCell ref="A237:A239"/>
    <mergeCell ref="B237:B239"/>
    <mergeCell ref="J237:J239"/>
    <mergeCell ref="A240:A242"/>
    <mergeCell ref="B240:B242"/>
    <mergeCell ref="J240:J242"/>
    <mergeCell ref="A231:A233"/>
    <mergeCell ref="B231:B233"/>
    <mergeCell ref="J231:J233"/>
    <mergeCell ref="A234:A236"/>
    <mergeCell ref="B234:B236"/>
    <mergeCell ref="J234:J236"/>
    <mergeCell ref="A225:A227"/>
    <mergeCell ref="B225:B227"/>
    <mergeCell ref="J225:J227"/>
    <mergeCell ref="A228:A230"/>
    <mergeCell ref="B228:B230"/>
    <mergeCell ref="J228:J230"/>
    <mergeCell ref="A219:A221"/>
    <mergeCell ref="B219:B221"/>
    <mergeCell ref="J219:J221"/>
    <mergeCell ref="A222:A224"/>
    <mergeCell ref="B222:B224"/>
    <mergeCell ref="J222:J224"/>
    <mergeCell ref="A213:A215"/>
    <mergeCell ref="B213:B215"/>
    <mergeCell ref="J213:J215"/>
    <mergeCell ref="A216:A218"/>
    <mergeCell ref="B216:B218"/>
    <mergeCell ref="J216:J218"/>
    <mergeCell ref="A207:A209"/>
    <mergeCell ref="B207:B209"/>
    <mergeCell ref="J207:J209"/>
    <mergeCell ref="A210:A212"/>
    <mergeCell ref="B210:B212"/>
    <mergeCell ref="J210:J212"/>
    <mergeCell ref="A195:A197"/>
    <mergeCell ref="B195:B197"/>
    <mergeCell ref="J195:J197"/>
    <mergeCell ref="A198:A206"/>
    <mergeCell ref="B198:B206"/>
    <mergeCell ref="J198:J206"/>
    <mergeCell ref="A189:A191"/>
    <mergeCell ref="B189:B191"/>
    <mergeCell ref="J189:J191"/>
    <mergeCell ref="A192:A194"/>
    <mergeCell ref="B192:B194"/>
    <mergeCell ref="J192:J194"/>
    <mergeCell ref="A180:A182"/>
    <mergeCell ref="B180:B182"/>
    <mergeCell ref="J180:J182"/>
    <mergeCell ref="A183:A188"/>
    <mergeCell ref="B183:B188"/>
    <mergeCell ref="J183:J188"/>
    <mergeCell ref="A174:A176"/>
    <mergeCell ref="B174:B176"/>
    <mergeCell ref="J174:J176"/>
    <mergeCell ref="A177:A179"/>
    <mergeCell ref="B177:B179"/>
    <mergeCell ref="J177:J179"/>
    <mergeCell ref="A168:A170"/>
    <mergeCell ref="B168:B170"/>
    <mergeCell ref="J168:J170"/>
    <mergeCell ref="A171:A173"/>
    <mergeCell ref="B171:B173"/>
    <mergeCell ref="J171:J173"/>
    <mergeCell ref="A162:A164"/>
    <mergeCell ref="B162:B164"/>
    <mergeCell ref="J162:J164"/>
    <mergeCell ref="A165:A167"/>
    <mergeCell ref="B165:B167"/>
    <mergeCell ref="J165:J167"/>
    <mergeCell ref="A156:A158"/>
    <mergeCell ref="B156:B158"/>
    <mergeCell ref="J156:J158"/>
    <mergeCell ref="A159:A161"/>
    <mergeCell ref="B159:B161"/>
    <mergeCell ref="J159:J161"/>
    <mergeCell ref="A150:A152"/>
    <mergeCell ref="B150:B152"/>
    <mergeCell ref="J150:J152"/>
    <mergeCell ref="A153:A155"/>
    <mergeCell ref="B153:B155"/>
    <mergeCell ref="J153:J155"/>
    <mergeCell ref="A144:A146"/>
    <mergeCell ref="B144:B146"/>
    <mergeCell ref="J144:J146"/>
    <mergeCell ref="A147:A149"/>
    <mergeCell ref="B147:B149"/>
    <mergeCell ref="J147:J149"/>
    <mergeCell ref="A138:A140"/>
    <mergeCell ref="B138:B140"/>
    <mergeCell ref="J138:J140"/>
    <mergeCell ref="A141:A143"/>
    <mergeCell ref="B141:B143"/>
    <mergeCell ref="J141:J143"/>
    <mergeCell ref="A132:A134"/>
    <mergeCell ref="B132:B134"/>
    <mergeCell ref="J132:J134"/>
    <mergeCell ref="A135:A137"/>
    <mergeCell ref="B135:B137"/>
    <mergeCell ref="J135:J137"/>
    <mergeCell ref="A126:A128"/>
    <mergeCell ref="B126:B128"/>
    <mergeCell ref="J126:J128"/>
    <mergeCell ref="A129:A131"/>
    <mergeCell ref="B129:B131"/>
    <mergeCell ref="J129:J131"/>
    <mergeCell ref="A120:A122"/>
    <mergeCell ref="B120:B122"/>
    <mergeCell ref="J120:J122"/>
    <mergeCell ref="A123:A125"/>
    <mergeCell ref="B123:B125"/>
    <mergeCell ref="J123:J125"/>
    <mergeCell ref="A114:A116"/>
    <mergeCell ref="B114:B116"/>
    <mergeCell ref="J114:J116"/>
    <mergeCell ref="A117:A119"/>
    <mergeCell ref="B117:B119"/>
    <mergeCell ref="J117:J119"/>
    <mergeCell ref="A108:A110"/>
    <mergeCell ref="B108:B110"/>
    <mergeCell ref="J108:J110"/>
    <mergeCell ref="A111:A113"/>
    <mergeCell ref="B111:B113"/>
    <mergeCell ref="J111:J113"/>
    <mergeCell ref="A102:A104"/>
    <mergeCell ref="B102:B104"/>
    <mergeCell ref="J102:J104"/>
    <mergeCell ref="A105:A107"/>
    <mergeCell ref="B105:B107"/>
    <mergeCell ref="J105:J107"/>
    <mergeCell ref="A96:A98"/>
    <mergeCell ref="B96:B98"/>
    <mergeCell ref="J96:J98"/>
    <mergeCell ref="A99:A101"/>
    <mergeCell ref="B99:B101"/>
    <mergeCell ref="J99:J101"/>
    <mergeCell ref="A90:A92"/>
    <mergeCell ref="B90:B92"/>
    <mergeCell ref="J90:J92"/>
    <mergeCell ref="A93:A95"/>
    <mergeCell ref="B93:B95"/>
    <mergeCell ref="J93:J95"/>
    <mergeCell ref="A84:A86"/>
    <mergeCell ref="B84:B86"/>
    <mergeCell ref="J84:J86"/>
    <mergeCell ref="A87:A89"/>
    <mergeCell ref="B87:B89"/>
    <mergeCell ref="J87:J89"/>
    <mergeCell ref="A78:A80"/>
    <mergeCell ref="B78:B80"/>
    <mergeCell ref="J78:J80"/>
    <mergeCell ref="A81:A83"/>
    <mergeCell ref="B81:B83"/>
    <mergeCell ref="J81:J83"/>
    <mergeCell ref="A72:A74"/>
    <mergeCell ref="B72:B74"/>
    <mergeCell ref="J72:J74"/>
    <mergeCell ref="A75:A77"/>
    <mergeCell ref="B75:B77"/>
    <mergeCell ref="J75:J77"/>
    <mergeCell ref="A66:A68"/>
    <mergeCell ref="B66:B68"/>
    <mergeCell ref="J66:J68"/>
    <mergeCell ref="A69:A71"/>
    <mergeCell ref="B69:B71"/>
    <mergeCell ref="J69:J71"/>
    <mergeCell ref="A60:A62"/>
    <mergeCell ref="B60:B62"/>
    <mergeCell ref="J60:J62"/>
    <mergeCell ref="A63:A65"/>
    <mergeCell ref="B63:B65"/>
    <mergeCell ref="J63:J65"/>
    <mergeCell ref="A54:A56"/>
    <mergeCell ref="B54:B56"/>
    <mergeCell ref="J54:J56"/>
    <mergeCell ref="A57:A59"/>
    <mergeCell ref="B57:B59"/>
    <mergeCell ref="J57:J59"/>
    <mergeCell ref="A48:A50"/>
    <mergeCell ref="B48:B50"/>
    <mergeCell ref="J48:J50"/>
    <mergeCell ref="A51:A53"/>
    <mergeCell ref="B51:B53"/>
    <mergeCell ref="J51:J53"/>
    <mergeCell ref="A42:A44"/>
    <mergeCell ref="B42:B44"/>
    <mergeCell ref="J42:J44"/>
    <mergeCell ref="A45:A47"/>
    <mergeCell ref="B45:B47"/>
    <mergeCell ref="J45:J47"/>
    <mergeCell ref="A36:A38"/>
    <mergeCell ref="B36:B38"/>
    <mergeCell ref="J36:J38"/>
    <mergeCell ref="A39:A41"/>
    <mergeCell ref="B39:B41"/>
    <mergeCell ref="J39:J41"/>
    <mergeCell ref="A29:A32"/>
    <mergeCell ref="B29:B32"/>
    <mergeCell ref="J29:J32"/>
    <mergeCell ref="A33:A35"/>
    <mergeCell ref="B33:B35"/>
    <mergeCell ref="J33:J35"/>
    <mergeCell ref="A23:A25"/>
    <mergeCell ref="B23:B25"/>
    <mergeCell ref="J23:J25"/>
    <mergeCell ref="A26:A28"/>
    <mergeCell ref="B26:B28"/>
    <mergeCell ref="J26:J28"/>
    <mergeCell ref="A17:A19"/>
    <mergeCell ref="B17:B19"/>
    <mergeCell ref="J17:J19"/>
    <mergeCell ref="A20:A22"/>
    <mergeCell ref="B20:B22"/>
    <mergeCell ref="J20:J22"/>
    <mergeCell ref="A11:A13"/>
    <mergeCell ref="B11:B13"/>
    <mergeCell ref="J11:J13"/>
    <mergeCell ref="A14:A16"/>
    <mergeCell ref="B14:B16"/>
    <mergeCell ref="J14:J16"/>
    <mergeCell ref="A2:A4"/>
    <mergeCell ref="B2:B4"/>
    <mergeCell ref="J2:J4"/>
    <mergeCell ref="A5:A10"/>
    <mergeCell ref="B5:B10"/>
    <mergeCell ref="J5:J10"/>
  </mergeCells>
  <conditionalFormatting sqref="A90:A92">
    <cfRule type="duplicateValues" dxfId="16" priority="17"/>
  </conditionalFormatting>
  <conditionalFormatting sqref="A93:A95">
    <cfRule type="duplicateValues" dxfId="15" priority="16"/>
  </conditionalFormatting>
  <conditionalFormatting sqref="A96:A104">
    <cfRule type="duplicateValues" dxfId="14" priority="15"/>
  </conditionalFormatting>
  <conditionalFormatting sqref="A108:A110">
    <cfRule type="duplicateValues" dxfId="13" priority="14"/>
  </conditionalFormatting>
  <conditionalFormatting sqref="A105:A107">
    <cfRule type="duplicateValues" dxfId="12" priority="13"/>
  </conditionalFormatting>
  <conditionalFormatting sqref="A111:A113">
    <cfRule type="duplicateValues" dxfId="11" priority="12"/>
  </conditionalFormatting>
  <conditionalFormatting sqref="A114:A119">
    <cfRule type="duplicateValues" dxfId="10" priority="11"/>
  </conditionalFormatting>
  <conditionalFormatting sqref="A120:A125">
    <cfRule type="duplicateValues" dxfId="9" priority="10"/>
  </conditionalFormatting>
  <conditionalFormatting sqref="A126:A134">
    <cfRule type="duplicateValues" dxfId="8" priority="9"/>
  </conditionalFormatting>
  <conditionalFormatting sqref="A135:A140">
    <cfRule type="duplicateValues" dxfId="7" priority="7"/>
  </conditionalFormatting>
  <conditionalFormatting sqref="A141:A146">
    <cfRule type="duplicateValues" dxfId="6" priority="8"/>
  </conditionalFormatting>
  <conditionalFormatting sqref="A147:A152">
    <cfRule type="duplicateValues" dxfId="5" priority="6"/>
  </conditionalFormatting>
  <conditionalFormatting sqref="A153:A155">
    <cfRule type="duplicateValues" dxfId="4" priority="5"/>
  </conditionalFormatting>
  <conditionalFormatting sqref="A156:A167">
    <cfRule type="duplicateValues" dxfId="3" priority="4"/>
  </conditionalFormatting>
  <conditionalFormatting sqref="A168:A170">
    <cfRule type="duplicateValues" dxfId="2" priority="3"/>
  </conditionalFormatting>
  <conditionalFormatting sqref="A171:A173">
    <cfRule type="duplicateValues" dxfId="1" priority="2"/>
  </conditionalFormatting>
  <conditionalFormatting sqref="A183 A189:A194">
    <cfRule type="duplicateValues" dxfId="0" priority="1"/>
  </conditionalFormatting>
  <pageMargins left="0.511811024" right="0.511811024" top="0.78740157499999996" bottom="0.78740157499999996" header="0.31496062000000002" footer="0.3149606200000000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RESUMO</vt:lpstr>
      <vt:lpstr>PLANILHA ORÇAMENTARIA</vt:lpstr>
      <vt:lpstr>BDI</vt:lpstr>
      <vt:lpstr>ENCARGOS SOCIAIS </vt:lpstr>
      <vt:lpstr>CRONOGRAMA</vt:lpstr>
      <vt:lpstr>CPUs</vt:lpstr>
      <vt:lpstr>MAPA  DE COMPOSIÇÃO</vt:lpstr>
      <vt:lpstr>MAPA DE COTAÇÃO</vt:lpstr>
      <vt:lpstr>BDI!Area_de_impressao</vt:lpstr>
      <vt:lpstr>CRONOGRAMA!Area_de_impressao</vt:lpstr>
      <vt:lpstr>'MAPA  DE COMPOSIÇÃO'!Area_de_impressao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045311031</dc:creator>
  <cp:lastModifiedBy>Lucas Francisco Melo Barbosa</cp:lastModifiedBy>
  <cp:lastPrinted>2022-03-14T21:41:59Z</cp:lastPrinted>
  <dcterms:created xsi:type="dcterms:W3CDTF">2015-08-31T13:56:44Z</dcterms:created>
  <dcterms:modified xsi:type="dcterms:W3CDTF">2022-03-14T21:42:01Z</dcterms:modified>
</cp:coreProperties>
</file>